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77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R44" i="1"/>
  <c r="R38"/>
  <c r="R39"/>
  <c r="R40"/>
  <c r="R41"/>
  <c r="R42"/>
  <c r="R43"/>
  <c r="R37"/>
  <c r="Q38"/>
  <c r="Q39"/>
  <c r="Q40"/>
  <c r="Q41"/>
  <c r="Q42"/>
  <c r="Q43"/>
  <c r="Q37"/>
  <c r="P38"/>
  <c r="P39"/>
  <c r="P40"/>
  <c r="P41"/>
  <c r="P42"/>
  <c r="P43"/>
  <c r="P37"/>
  <c r="Q44"/>
  <c r="P44"/>
  <c r="L80"/>
  <c r="K80"/>
  <c r="J80"/>
  <c r="P14"/>
  <c r="P15"/>
  <c r="P16"/>
  <c r="P17"/>
  <c r="P13"/>
  <c r="O14"/>
  <c r="O15"/>
  <c r="O16"/>
  <c r="O17"/>
  <c r="Q17" s="1"/>
  <c r="O13"/>
  <c r="Q13" l="1"/>
  <c r="Q16"/>
  <c r="Q14"/>
  <c r="O18"/>
  <c r="Q18" s="1"/>
  <c r="P18"/>
  <c r="Q15"/>
  <c r="N68"/>
  <c r="M68"/>
  <c r="M55"/>
  <c r="L55"/>
  <c r="N55" s="1"/>
  <c r="O9"/>
  <c r="N9"/>
  <c r="P9" s="1"/>
  <c r="K32"/>
  <c r="J32"/>
  <c r="L32" s="1"/>
  <c r="J33"/>
  <c r="D69"/>
  <c r="C69"/>
  <c r="E68"/>
  <c r="E65"/>
  <c r="D55"/>
  <c r="C55"/>
  <c r="E53"/>
  <c r="E54"/>
  <c r="E52"/>
  <c r="D43"/>
  <c r="C43"/>
  <c r="E43" s="1"/>
  <c r="H36"/>
  <c r="H37"/>
  <c r="H38"/>
  <c r="H39"/>
  <c r="H40"/>
  <c r="H41"/>
  <c r="H35"/>
  <c r="G37"/>
  <c r="I36" s="1"/>
  <c r="G38"/>
  <c r="G39"/>
  <c r="I38" s="1"/>
  <c r="G40"/>
  <c r="G41"/>
  <c r="I40" s="1"/>
  <c r="G42"/>
  <c r="G36"/>
  <c r="I35" s="1"/>
  <c r="E37"/>
  <c r="E38"/>
  <c r="E39"/>
  <c r="E40"/>
  <c r="E41"/>
  <c r="E42"/>
  <c r="E36"/>
  <c r="E26"/>
  <c r="E27"/>
  <c r="E28"/>
  <c r="E29"/>
  <c r="E30"/>
  <c r="E31"/>
  <c r="E25"/>
  <c r="C32"/>
  <c r="D32"/>
  <c r="D44" s="1"/>
  <c r="F13"/>
  <c r="F14"/>
  <c r="F15"/>
  <c r="F16"/>
  <c r="F17"/>
  <c r="F12"/>
  <c r="F5"/>
  <c r="F6"/>
  <c r="F7"/>
  <c r="F8"/>
  <c r="F4"/>
  <c r="H13"/>
  <c r="H14"/>
  <c r="H15"/>
  <c r="H16"/>
  <c r="H12"/>
  <c r="I13"/>
  <c r="I14"/>
  <c r="I15"/>
  <c r="I16"/>
  <c r="J16" s="1"/>
  <c r="I12"/>
  <c r="J13"/>
  <c r="E9"/>
  <c r="E18" s="1"/>
  <c r="C9"/>
  <c r="C18" s="1"/>
  <c r="F9" l="1"/>
  <c r="I18"/>
  <c r="O68"/>
  <c r="F18"/>
  <c r="H18"/>
  <c r="C44"/>
  <c r="E44" s="1"/>
  <c r="E55"/>
  <c r="E69"/>
  <c r="P32"/>
  <c r="R9"/>
  <c r="T9" s="1"/>
  <c r="O32"/>
  <c r="Q32" s="1"/>
  <c r="E32"/>
  <c r="J14"/>
  <c r="J12"/>
  <c r="J15"/>
  <c r="I41"/>
  <c r="I39"/>
  <c r="I37"/>
  <c r="H43"/>
  <c r="G44"/>
  <c r="J18" l="1"/>
  <c r="I43"/>
</calcChain>
</file>

<file path=xl/sharedStrings.xml><?xml version="1.0" encoding="utf-8"?>
<sst xmlns="http://schemas.openxmlformats.org/spreadsheetml/2006/main" count="269" uniqueCount="50">
  <si>
    <t>Task</t>
  </si>
  <si>
    <t>Partner</t>
  </si>
  <si>
    <t>Worked PM Funded</t>
  </si>
  <si>
    <t>Committed PM</t>
  </si>
  <si>
    <t>Achieved PM %</t>
  </si>
  <si>
    <t>TJRA1.3</t>
  </si>
  <si>
    <t>12B-FCTSG</t>
  </si>
  <si>
    <t>14A-CNRS</t>
  </si>
  <si>
    <t>17-SRCE</t>
  </si>
  <si>
    <t>34A-STFC</t>
  </si>
  <si>
    <t>35-CERN</t>
  </si>
  <si>
    <t>TOTAL</t>
  </si>
  <si>
    <t>PQ5-PQ6-PQ7</t>
  </si>
  <si>
    <t>Originally Committed PM</t>
  </si>
  <si>
    <t>New Committed PM</t>
  </si>
  <si>
    <t>PY1</t>
  </si>
  <si>
    <t>TJRa1.3</t>
  </si>
  <si>
    <t>21A-INFN</t>
  </si>
  <si>
    <t>TJRA1.2</t>
  </si>
  <si>
    <t>10B-KIT-G</t>
  </si>
  <si>
    <t>16A-GRNET</t>
  </si>
  <si>
    <t>12A-CSIC</t>
  </si>
  <si>
    <t>TOTAL PY1+ PQ5/PQ6/PQ7</t>
  </si>
  <si>
    <t>TOTAL PY1 + PQ5/PQ6/PQ7</t>
  </si>
  <si>
    <t>TOTAL PQ5/PQ6/PQ7</t>
  </si>
  <si>
    <t>TOTAL PY1</t>
  </si>
  <si>
    <t>TJRA1.4</t>
  </si>
  <si>
    <t>TJRA1.5</t>
  </si>
  <si>
    <t>Tool</t>
  </si>
  <si>
    <t>PY2</t>
  </si>
  <si>
    <t>PY3 forecast</t>
  </si>
  <si>
    <t>Maint</t>
  </si>
  <si>
    <t>Dev</t>
  </si>
  <si>
    <t>GOCDB</t>
  </si>
  <si>
    <t>Ops Portal</t>
  </si>
  <si>
    <t>GGUS</t>
  </si>
  <si>
    <t>SAM</t>
  </si>
  <si>
    <t>Accounting Repository</t>
  </si>
  <si>
    <t>Accounting Portal</t>
  </si>
  <si>
    <t>Metrics Portal</t>
  </si>
  <si>
    <t>Project Period 2</t>
  </si>
  <si>
    <t>Total:</t>
  </si>
  <si>
    <t>p1+p2</t>
  </si>
  <si>
    <t>10H-LUH</t>
  </si>
  <si>
    <t>PY1+PY2</t>
  </si>
  <si>
    <t>total</t>
  </si>
  <si>
    <t>PY1+Py2</t>
  </si>
  <si>
    <t>Project Period 1</t>
  </si>
  <si>
    <t>TJRA1.1</t>
  </si>
  <si>
    <t>PY1+P2</t>
  </si>
</sst>
</file>

<file path=xl/styles.xml><?xml version="1.0" encoding="utf-8"?>
<styleSheet xmlns="http://schemas.openxmlformats.org/spreadsheetml/2006/main">
  <numFmts count="4">
    <numFmt numFmtId="164" formatCode="#,##0.0;\-#,##0.0;0"/>
    <numFmt numFmtId="165" formatCode="#,##0%"/>
    <numFmt numFmtId="166" formatCode="#,##0.000_ ;\-#,##0.000\ "/>
    <numFmt numFmtId="167" formatCode="0.0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sz val="11"/>
      <color rgb="FFFFFFFF"/>
      <name val="Times New Roman"/>
      <family val="1"/>
    </font>
    <font>
      <b/>
      <sz val="11"/>
      <color rgb="FFFFFFFF"/>
      <name val="Times New Roman"/>
      <family val="1"/>
    </font>
    <font>
      <b/>
      <sz val="9"/>
      <color indexed="9"/>
      <name val="Arial"/>
    </font>
    <font>
      <sz val="8"/>
      <color indexed="8"/>
      <name val="Arial"/>
    </font>
    <font>
      <b/>
      <sz val="8"/>
      <color indexed="9"/>
      <name val="Arial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rgb="FF666699"/>
        <bgColor indexed="9"/>
      </patternFill>
    </fill>
    <fill>
      <patternFill patternType="solid">
        <fgColor rgb="FF000000"/>
        <bgColor indexed="64"/>
      </patternFill>
    </fill>
    <fill>
      <patternFill patternType="solid">
        <fgColor rgb="FF365F91"/>
        <bgColor indexed="64"/>
      </patternFill>
    </fill>
    <fill>
      <patternFill patternType="solid">
        <fgColor rgb="FF4F81BD"/>
        <bgColor indexed="64"/>
      </patternFill>
    </fill>
  </fills>
  <borders count="25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ck">
        <color auto="1"/>
      </left>
      <right style="thin">
        <color indexed="31"/>
      </right>
      <top style="thick">
        <color auto="1"/>
      </top>
      <bottom style="thick">
        <color auto="1"/>
      </bottom>
      <diagonal/>
    </border>
    <border>
      <left style="thin">
        <color indexed="31"/>
      </left>
      <right style="thin">
        <color indexed="31"/>
      </right>
      <top style="thick">
        <color auto="1"/>
      </top>
      <bottom style="thick">
        <color auto="1"/>
      </bottom>
      <diagonal/>
    </border>
    <border>
      <left style="thin">
        <color indexed="3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31"/>
      </left>
      <right/>
      <top style="thick">
        <color auto="1"/>
      </top>
      <bottom style="thick">
        <color auto="1"/>
      </bottom>
      <diagonal/>
    </border>
    <border>
      <left/>
      <right style="thin">
        <color indexed="3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/>
      <top style="thin">
        <color indexed="31"/>
      </top>
      <bottom style="thick">
        <color auto="1"/>
      </bottom>
      <diagonal/>
    </border>
    <border>
      <left/>
      <right style="thin">
        <color indexed="31"/>
      </right>
      <top style="thin">
        <color indexed="31"/>
      </top>
      <bottom style="thick">
        <color auto="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 style="thin">
        <color indexed="31"/>
      </right>
      <top style="thick">
        <color theme="1"/>
      </top>
      <bottom style="thick">
        <color theme="1"/>
      </bottom>
      <diagonal/>
    </border>
    <border>
      <left style="thin">
        <color indexed="31"/>
      </left>
      <right style="thin">
        <color indexed="31"/>
      </right>
      <top style="thick">
        <color theme="1"/>
      </top>
      <bottom style="thick">
        <color theme="1"/>
      </bottom>
      <diagonal/>
    </border>
    <border>
      <left style="thin">
        <color indexed="3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3" fillId="2" borderId="0" xfId="1" applyFont="1" applyFill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/>
    </xf>
    <xf numFmtId="165" fontId="4" fillId="2" borderId="1" xfId="1" applyNumberFormat="1" applyFont="1" applyFill="1" applyBorder="1" applyAlignment="1">
      <alignment horizontal="right"/>
    </xf>
    <xf numFmtId="0" fontId="3" fillId="3" borderId="2" xfId="1" applyFont="1" applyFill="1" applyBorder="1" applyAlignment="1">
      <alignment horizontal="left"/>
    </xf>
    <xf numFmtId="9" fontId="4" fillId="2" borderId="1" xfId="1" applyNumberFormat="1" applyFont="1" applyFill="1" applyBorder="1" applyAlignment="1">
      <alignment horizontal="right"/>
    </xf>
    <xf numFmtId="9" fontId="5" fillId="2" borderId="1" xfId="1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166" fontId="4" fillId="2" borderId="1" xfId="0" applyNumberFormat="1" applyFont="1" applyFill="1" applyBorder="1" applyAlignment="1">
      <alignment horizontal="right"/>
    </xf>
    <xf numFmtId="166" fontId="0" fillId="0" borderId="0" xfId="0" applyNumberFormat="1"/>
    <xf numFmtId="166" fontId="1" fillId="0" borderId="0" xfId="0" applyNumberFormat="1" applyFont="1"/>
    <xf numFmtId="167" fontId="3" fillId="3" borderId="5" xfId="1" applyNumberFormat="1" applyFont="1" applyFill="1" applyBorder="1" applyAlignment="1">
      <alignment horizontal="center"/>
    </xf>
    <xf numFmtId="10" fontId="0" fillId="0" borderId="0" xfId="0" applyNumberFormat="1"/>
    <xf numFmtId="165" fontId="5" fillId="2" borderId="7" xfId="0" applyNumberFormat="1" applyFont="1" applyFill="1" applyBorder="1" applyAlignment="1">
      <alignment horizontal="right"/>
    </xf>
    <xf numFmtId="166" fontId="4" fillId="2" borderId="3" xfId="0" applyNumberFormat="1" applyFont="1" applyFill="1" applyBorder="1" applyAlignment="1">
      <alignment horizontal="right"/>
    </xf>
    <xf numFmtId="165" fontId="4" fillId="2" borderId="3" xfId="0" applyNumberFormat="1" applyFont="1" applyFill="1" applyBorder="1" applyAlignment="1">
      <alignment horizontal="right"/>
    </xf>
    <xf numFmtId="9" fontId="3" fillId="3" borderId="9" xfId="1" applyNumberFormat="1" applyFont="1" applyFill="1" applyBorder="1" applyAlignment="1">
      <alignment horizontal="center"/>
    </xf>
    <xf numFmtId="0" fontId="3" fillId="3" borderId="8" xfId="1" applyFont="1" applyFill="1" applyBorder="1" applyAlignment="1">
      <alignment horizontal="left"/>
    </xf>
    <xf numFmtId="167" fontId="3" fillId="3" borderId="8" xfId="1" applyNumberFormat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9" fontId="3" fillId="3" borderId="11" xfId="1" applyNumberFormat="1" applyFont="1" applyFill="1" applyBorder="1" applyAlignment="1">
      <alignment horizontal="center"/>
    </xf>
    <xf numFmtId="166" fontId="4" fillId="2" borderId="1" xfId="1" applyNumberFormat="1" applyFont="1" applyFill="1" applyBorder="1" applyAlignment="1">
      <alignment horizontal="right"/>
    </xf>
    <xf numFmtId="166" fontId="4" fillId="4" borderId="1" xfId="1" applyNumberFormat="1" applyFont="1" applyFill="1" applyBorder="1" applyAlignment="1">
      <alignment horizontal="right"/>
    </xf>
    <xf numFmtId="0" fontId="3" fillId="2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167" fontId="3" fillId="3" borderId="3" xfId="0" applyNumberFormat="1" applyFont="1" applyFill="1" applyBorder="1" applyAlignment="1">
      <alignment horizontal="left"/>
    </xf>
    <xf numFmtId="9" fontId="3" fillId="3" borderId="3" xfId="0" applyNumberFormat="1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167" fontId="3" fillId="3" borderId="5" xfId="0" applyNumberFormat="1" applyFont="1" applyFill="1" applyBorder="1" applyAlignment="1">
      <alignment horizontal="left"/>
    </xf>
    <xf numFmtId="9" fontId="3" fillId="3" borderId="5" xfId="0" applyNumberFormat="1" applyFont="1" applyFill="1" applyBorder="1" applyAlignment="1">
      <alignment horizontal="left"/>
    </xf>
    <xf numFmtId="9" fontId="3" fillId="3" borderId="6" xfId="0" applyNumberFormat="1" applyFont="1" applyFill="1" applyBorder="1" applyAlignment="1">
      <alignment horizontal="left"/>
    </xf>
    <xf numFmtId="166" fontId="5" fillId="5" borderId="18" xfId="0" applyNumberFormat="1" applyFont="1" applyFill="1" applyBorder="1" applyAlignment="1">
      <alignment horizontal="right"/>
    </xf>
    <xf numFmtId="165" fontId="4" fillId="5" borderId="19" xfId="0" applyNumberFormat="1" applyFont="1" applyFill="1" applyBorder="1" applyAlignment="1">
      <alignment horizontal="right"/>
    </xf>
    <xf numFmtId="167" fontId="3" fillId="3" borderId="5" xfId="0" applyNumberFormat="1" applyFont="1" applyFill="1" applyBorder="1" applyAlignment="1">
      <alignment horizontal="center"/>
    </xf>
    <xf numFmtId="9" fontId="3" fillId="3" borderId="6" xfId="0" applyNumberFormat="1" applyFont="1" applyFill="1" applyBorder="1" applyAlignment="1">
      <alignment horizontal="center"/>
    </xf>
    <xf numFmtId="0" fontId="8" fillId="7" borderId="20" xfId="0" applyFont="1" applyFill="1" applyBorder="1" applyAlignment="1">
      <alignment horizontal="center" vertical="top" wrapText="1"/>
    </xf>
    <xf numFmtId="0" fontId="8" fillId="7" borderId="21" xfId="0" applyFont="1" applyFill="1" applyBorder="1" applyAlignment="1">
      <alignment horizontal="justify" vertical="top" wrapText="1"/>
    </xf>
    <xf numFmtId="9" fontId="7" fillId="8" borderId="22" xfId="0" applyNumberFormat="1" applyFont="1" applyFill="1" applyBorder="1" applyAlignment="1">
      <alignment horizontal="justify" vertical="top" wrapText="1"/>
    </xf>
    <xf numFmtId="9" fontId="7" fillId="8" borderId="23" xfId="0" applyNumberFormat="1" applyFont="1" applyFill="1" applyBorder="1" applyAlignment="1">
      <alignment horizontal="justify" vertical="top" wrapText="1"/>
    </xf>
    <xf numFmtId="9" fontId="7" fillId="7" borderId="22" xfId="0" applyNumberFormat="1" applyFont="1" applyFill="1" applyBorder="1" applyAlignment="1">
      <alignment horizontal="justify" vertical="top" wrapText="1"/>
    </xf>
    <xf numFmtId="9" fontId="7" fillId="7" borderId="23" xfId="0" applyNumberFormat="1" applyFont="1" applyFill="1" applyBorder="1" applyAlignment="1">
      <alignment horizontal="justify" vertical="top" wrapText="1"/>
    </xf>
    <xf numFmtId="9" fontId="7" fillId="8" borderId="24" xfId="0" applyNumberFormat="1" applyFont="1" applyFill="1" applyBorder="1" applyAlignment="1">
      <alignment horizontal="justify" vertical="top" wrapText="1"/>
    </xf>
    <xf numFmtId="9" fontId="7" fillId="8" borderId="0" xfId="0" applyNumberFormat="1" applyFont="1" applyFill="1" applyAlignment="1">
      <alignment horizontal="justify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/>
    </xf>
    <xf numFmtId="164" fontId="10" fillId="2" borderId="1" xfId="0" applyNumberFormat="1" applyFont="1" applyFill="1" applyBorder="1" applyAlignment="1">
      <alignment horizontal="right"/>
    </xf>
    <xf numFmtId="165" fontId="10" fillId="2" borderId="1" xfId="0" applyNumberFormat="1" applyFont="1" applyFill="1" applyBorder="1" applyAlignment="1">
      <alignment horizontal="right"/>
    </xf>
    <xf numFmtId="164" fontId="10" fillId="4" borderId="1" xfId="0" applyNumberFormat="1" applyFont="1" applyFill="1" applyBorder="1" applyAlignment="1">
      <alignment horizontal="right"/>
    </xf>
    <xf numFmtId="165" fontId="10" fillId="4" borderId="1" xfId="0" applyNumberFormat="1" applyFont="1" applyFill="1" applyBorder="1" applyAlignment="1">
      <alignment horizontal="right"/>
    </xf>
    <xf numFmtId="164" fontId="0" fillId="0" borderId="0" xfId="0" applyNumberFormat="1"/>
    <xf numFmtId="0" fontId="9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right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/>
    </xf>
    <xf numFmtId="0" fontId="6" fillId="3" borderId="13" xfId="1" applyFont="1" applyFill="1" applyBorder="1" applyAlignment="1">
      <alignment horizontal="center"/>
    </xf>
    <xf numFmtId="0" fontId="8" fillId="6" borderId="0" xfId="0" applyFont="1" applyFill="1" applyAlignment="1">
      <alignment horizontal="center" wrapText="1"/>
    </xf>
    <xf numFmtId="0" fontId="7" fillId="6" borderId="20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left"/>
    </xf>
    <xf numFmtId="165" fontId="10" fillId="2" borderId="2" xfId="0" applyNumberFormat="1" applyFont="1" applyFill="1" applyBorder="1" applyAlignment="1">
      <alignment horizontal="right"/>
    </xf>
    <xf numFmtId="164" fontId="4" fillId="2" borderId="1" xfId="1" applyNumberFormat="1" applyFont="1" applyFill="1" applyBorder="1" applyAlignment="1">
      <alignment horizontal="right"/>
    </xf>
    <xf numFmtId="0" fontId="12" fillId="0" borderId="0" xfId="0" applyFont="1"/>
  </cellXfs>
  <cellStyles count="2">
    <cellStyle name="Normal 2" xfId="1"/>
    <cellStyle name="Normale" xfId="0" builtinId="0"/>
  </cellStyles>
  <dxfs count="0"/>
  <tableStyles count="0" defaultTableStyle="TableStyleMedium9" defaultPivotStyle="PivotStyleLight16"/>
  <colors>
    <mruColors>
      <color rgb="FF66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 sz="1600"/>
              <a:t>Evolution of the fraction of effort</a:t>
            </a:r>
            <a:r>
              <a:rPr lang="it-IT" sz="1600" baseline="0"/>
              <a:t> devoted to maintenance </a:t>
            </a:r>
            <a:endParaRPr lang="it-IT" sz="160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Foglio1!$A$95</c:f>
              <c:strCache>
                <c:ptCount val="1"/>
                <c:pt idx="0">
                  <c:v>GOCDB</c:v>
                </c:pt>
              </c:strCache>
            </c:strRef>
          </c:tx>
          <c:marker>
            <c:symbol val="none"/>
          </c:marker>
          <c:val>
            <c:numRef>
              <c:f>(Foglio1!$B$95,Foglio1!$D$95,Foglio1!$F$95)</c:f>
              <c:numCache>
                <c:formatCode>0%</c:formatCode>
                <c:ptCount val="3"/>
                <c:pt idx="0">
                  <c:v>0.5</c:v>
                </c:pt>
                <c:pt idx="1">
                  <c:v>0.5</c:v>
                </c:pt>
                <c:pt idx="2">
                  <c:v>0.4</c:v>
                </c:pt>
              </c:numCache>
            </c:numRef>
          </c:val>
        </c:ser>
        <c:ser>
          <c:idx val="1"/>
          <c:order val="1"/>
          <c:tx>
            <c:strRef>
              <c:f>Foglio1!$A$96</c:f>
              <c:strCache>
                <c:ptCount val="1"/>
                <c:pt idx="0">
                  <c:v>Ops Portal</c:v>
                </c:pt>
              </c:strCache>
            </c:strRef>
          </c:tx>
          <c:marker>
            <c:symbol val="none"/>
          </c:marker>
          <c:val>
            <c:numRef>
              <c:f>(Foglio1!$B$96,Foglio1!$D$96,Foglio1!$F$96)</c:f>
              <c:numCache>
                <c:formatCode>0%</c:formatCode>
                <c:ptCount val="3"/>
                <c:pt idx="0">
                  <c:v>0.2</c:v>
                </c:pt>
                <c:pt idx="1">
                  <c:v>0.2</c:v>
                </c:pt>
                <c:pt idx="2">
                  <c:v>0.3</c:v>
                </c:pt>
              </c:numCache>
            </c:numRef>
          </c:val>
        </c:ser>
        <c:ser>
          <c:idx val="2"/>
          <c:order val="2"/>
          <c:tx>
            <c:strRef>
              <c:f>Foglio1!$A$97</c:f>
              <c:strCache>
                <c:ptCount val="1"/>
                <c:pt idx="0">
                  <c:v>GGUS</c:v>
                </c:pt>
              </c:strCache>
            </c:strRef>
          </c:tx>
          <c:marker>
            <c:symbol val="none"/>
          </c:marker>
          <c:val>
            <c:numRef>
              <c:f>(Foglio1!$B$97,Foglio1!$D$97,Foglio1!$F$97)</c:f>
              <c:numCache>
                <c:formatCode>0%</c:formatCode>
                <c:ptCount val="3"/>
                <c:pt idx="0">
                  <c:v>0.45</c:v>
                </c:pt>
                <c:pt idx="1">
                  <c:v>0.45</c:v>
                </c:pt>
                <c:pt idx="2">
                  <c:v>0.5</c:v>
                </c:pt>
              </c:numCache>
            </c:numRef>
          </c:val>
        </c:ser>
        <c:ser>
          <c:idx val="3"/>
          <c:order val="3"/>
          <c:tx>
            <c:strRef>
              <c:f>Foglio1!$A$98</c:f>
              <c:strCache>
                <c:ptCount val="1"/>
                <c:pt idx="0">
                  <c:v>SAM</c:v>
                </c:pt>
              </c:strCache>
            </c:strRef>
          </c:tx>
          <c:marker>
            <c:symbol val="none"/>
          </c:marker>
          <c:val>
            <c:numRef>
              <c:f>(Foglio1!$B$98,Foglio1!$D$98,Foglio1!$F$98)</c:f>
              <c:numCache>
                <c:formatCode>0%</c:formatCode>
                <c:ptCount val="3"/>
                <c:pt idx="0">
                  <c:v>0.55000000000000004</c:v>
                </c:pt>
                <c:pt idx="1">
                  <c:v>0.65</c:v>
                </c:pt>
                <c:pt idx="2">
                  <c:v>0.75</c:v>
                </c:pt>
              </c:numCache>
            </c:numRef>
          </c:val>
        </c:ser>
        <c:ser>
          <c:idx val="4"/>
          <c:order val="4"/>
          <c:tx>
            <c:strRef>
              <c:f>Foglio1!$A$99</c:f>
              <c:strCache>
                <c:ptCount val="1"/>
                <c:pt idx="0">
                  <c:v>Accounting Repository</c:v>
                </c:pt>
              </c:strCache>
            </c:strRef>
          </c:tx>
          <c:marker>
            <c:symbol val="none"/>
          </c:marker>
          <c:val>
            <c:numRef>
              <c:f>(Foglio1!$B$99,Foglio1!$D$99,Foglio1!$F$99)</c:f>
              <c:numCache>
                <c:formatCode>0%</c:formatCode>
                <c:ptCount val="3"/>
                <c:pt idx="0">
                  <c:v>0.25</c:v>
                </c:pt>
                <c:pt idx="1">
                  <c:v>0.25</c:v>
                </c:pt>
                <c:pt idx="2">
                  <c:v>0.4</c:v>
                </c:pt>
              </c:numCache>
            </c:numRef>
          </c:val>
        </c:ser>
        <c:ser>
          <c:idx val="5"/>
          <c:order val="5"/>
          <c:tx>
            <c:strRef>
              <c:f>Foglio1!$A$100</c:f>
              <c:strCache>
                <c:ptCount val="1"/>
                <c:pt idx="0">
                  <c:v>Accounting Portal</c:v>
                </c:pt>
              </c:strCache>
            </c:strRef>
          </c:tx>
          <c:marker>
            <c:symbol val="none"/>
          </c:marker>
          <c:val>
            <c:numRef>
              <c:f>(Foglio1!$B$100,Foglio1!$D$100,Foglio1!$F$100)</c:f>
              <c:numCache>
                <c:formatCode>0%</c:formatCode>
                <c:ptCount val="3"/>
                <c:pt idx="0">
                  <c:v>0.8</c:v>
                </c:pt>
                <c:pt idx="1">
                  <c:v>0.7</c:v>
                </c:pt>
                <c:pt idx="2">
                  <c:v>0.6</c:v>
                </c:pt>
              </c:numCache>
            </c:numRef>
          </c:val>
        </c:ser>
        <c:ser>
          <c:idx val="6"/>
          <c:order val="6"/>
          <c:tx>
            <c:strRef>
              <c:f>Foglio1!$A$101</c:f>
              <c:strCache>
                <c:ptCount val="1"/>
                <c:pt idx="0">
                  <c:v>Metrics Portal</c:v>
                </c:pt>
              </c:strCache>
            </c:strRef>
          </c:tx>
          <c:marker>
            <c:symbol val="none"/>
          </c:marker>
          <c:val>
            <c:numRef>
              <c:f>(Foglio1!$B$101,Foglio1!$D$101,Foglio1!$F$101)</c:f>
              <c:numCache>
                <c:formatCode>0%</c:formatCode>
                <c:ptCount val="3"/>
                <c:pt idx="0">
                  <c:v>0.1</c:v>
                </c:pt>
                <c:pt idx="1">
                  <c:v>0.1</c:v>
                </c:pt>
                <c:pt idx="2">
                  <c:v>0.5</c:v>
                </c:pt>
              </c:numCache>
            </c:numRef>
          </c:val>
        </c:ser>
        <c:marker val="1"/>
        <c:axId val="63400192"/>
        <c:axId val="63406080"/>
      </c:lineChart>
      <c:catAx>
        <c:axId val="63400192"/>
        <c:scaling>
          <c:orientation val="minMax"/>
        </c:scaling>
        <c:axPos val="b"/>
        <c:majorTickMark val="none"/>
        <c:tickLblPos val="nextTo"/>
        <c:crossAx val="63406080"/>
        <c:crosses val="autoZero"/>
        <c:auto val="1"/>
        <c:lblAlgn val="ctr"/>
        <c:lblOffset val="100"/>
      </c:catAx>
      <c:valAx>
        <c:axId val="63406080"/>
        <c:scaling>
          <c:orientation val="minMax"/>
        </c:scaling>
        <c:axPos val="l"/>
        <c:majorGridlines/>
        <c:numFmt formatCode="0%" sourceLinked="1"/>
        <c:majorTickMark val="none"/>
        <c:tickLblPos val="nextTo"/>
        <c:spPr>
          <a:ln w="12700">
            <a:solidFill>
              <a:schemeClr val="tx1"/>
            </a:solidFill>
          </a:ln>
        </c:spPr>
        <c:crossAx val="6340019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 sz="1600"/>
              <a:t>Fraction</a:t>
            </a:r>
            <a:r>
              <a:rPr lang="it-IT" sz="1600" baseline="0"/>
              <a:t> of maintenance effort per tool per project year</a:t>
            </a:r>
            <a:endParaRPr lang="it-IT" sz="1600"/>
          </a:p>
        </c:rich>
      </c:tx>
      <c:layout>
        <c:manualLayout>
          <c:xMode val="edge"/>
          <c:yMode val="edge"/>
          <c:x val="6.9289406308873966E-2"/>
          <c:y val="2.0833333333333343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v>PY1</c:v>
          </c:tx>
          <c:cat>
            <c:strRef>
              <c:f>Foglio1!$A$95:$A$101</c:f>
              <c:strCache>
                <c:ptCount val="7"/>
                <c:pt idx="0">
                  <c:v>GOCDB</c:v>
                </c:pt>
                <c:pt idx="1">
                  <c:v>Ops Portal</c:v>
                </c:pt>
                <c:pt idx="2">
                  <c:v>GGUS</c:v>
                </c:pt>
                <c:pt idx="3">
                  <c:v>SAM</c:v>
                </c:pt>
                <c:pt idx="4">
                  <c:v>Accounting Repository</c:v>
                </c:pt>
                <c:pt idx="5">
                  <c:v>Accounting Portal</c:v>
                </c:pt>
                <c:pt idx="6">
                  <c:v>Metrics Portal</c:v>
                </c:pt>
              </c:strCache>
            </c:strRef>
          </c:cat>
          <c:val>
            <c:numRef>
              <c:f>Foglio1!$B$95:$B$101</c:f>
              <c:numCache>
                <c:formatCode>0%</c:formatCode>
                <c:ptCount val="7"/>
                <c:pt idx="0">
                  <c:v>0.5</c:v>
                </c:pt>
                <c:pt idx="1">
                  <c:v>0.2</c:v>
                </c:pt>
                <c:pt idx="2">
                  <c:v>0.45</c:v>
                </c:pt>
                <c:pt idx="3">
                  <c:v>0.55000000000000004</c:v>
                </c:pt>
                <c:pt idx="4">
                  <c:v>0.25</c:v>
                </c:pt>
                <c:pt idx="5">
                  <c:v>0.8</c:v>
                </c:pt>
                <c:pt idx="6">
                  <c:v>0.1</c:v>
                </c:pt>
              </c:numCache>
            </c:numRef>
          </c:val>
        </c:ser>
        <c:ser>
          <c:idx val="1"/>
          <c:order val="1"/>
          <c:tx>
            <c:v>PY2</c:v>
          </c:tx>
          <c:cat>
            <c:strRef>
              <c:f>Foglio1!$A$95:$A$101</c:f>
              <c:strCache>
                <c:ptCount val="7"/>
                <c:pt idx="0">
                  <c:v>GOCDB</c:v>
                </c:pt>
                <c:pt idx="1">
                  <c:v>Ops Portal</c:v>
                </c:pt>
                <c:pt idx="2">
                  <c:v>GGUS</c:v>
                </c:pt>
                <c:pt idx="3">
                  <c:v>SAM</c:v>
                </c:pt>
                <c:pt idx="4">
                  <c:v>Accounting Repository</c:v>
                </c:pt>
                <c:pt idx="5">
                  <c:v>Accounting Portal</c:v>
                </c:pt>
                <c:pt idx="6">
                  <c:v>Metrics Portal</c:v>
                </c:pt>
              </c:strCache>
            </c:strRef>
          </c:cat>
          <c:val>
            <c:numRef>
              <c:f>Foglio1!$D$95:$D$101</c:f>
              <c:numCache>
                <c:formatCode>0%</c:formatCode>
                <c:ptCount val="7"/>
                <c:pt idx="0">
                  <c:v>0.5</c:v>
                </c:pt>
                <c:pt idx="1">
                  <c:v>0.2</c:v>
                </c:pt>
                <c:pt idx="2">
                  <c:v>0.45</c:v>
                </c:pt>
                <c:pt idx="3">
                  <c:v>0.65</c:v>
                </c:pt>
                <c:pt idx="4">
                  <c:v>0.25</c:v>
                </c:pt>
                <c:pt idx="5">
                  <c:v>0.7</c:v>
                </c:pt>
                <c:pt idx="6">
                  <c:v>0.1</c:v>
                </c:pt>
              </c:numCache>
            </c:numRef>
          </c:val>
        </c:ser>
        <c:ser>
          <c:idx val="2"/>
          <c:order val="2"/>
          <c:tx>
            <c:v>PY3</c:v>
          </c:tx>
          <c:cat>
            <c:strRef>
              <c:f>Foglio1!$A$95:$A$101</c:f>
              <c:strCache>
                <c:ptCount val="7"/>
                <c:pt idx="0">
                  <c:v>GOCDB</c:v>
                </c:pt>
                <c:pt idx="1">
                  <c:v>Ops Portal</c:v>
                </c:pt>
                <c:pt idx="2">
                  <c:v>GGUS</c:v>
                </c:pt>
                <c:pt idx="3">
                  <c:v>SAM</c:v>
                </c:pt>
                <c:pt idx="4">
                  <c:v>Accounting Repository</c:v>
                </c:pt>
                <c:pt idx="5">
                  <c:v>Accounting Portal</c:v>
                </c:pt>
                <c:pt idx="6">
                  <c:v>Metrics Portal</c:v>
                </c:pt>
              </c:strCache>
            </c:strRef>
          </c:cat>
          <c:val>
            <c:numRef>
              <c:f>Foglio1!$F$95:$F$101</c:f>
              <c:numCache>
                <c:formatCode>0%</c:formatCode>
                <c:ptCount val="7"/>
                <c:pt idx="0">
                  <c:v>0.4</c:v>
                </c:pt>
                <c:pt idx="1">
                  <c:v>0.3</c:v>
                </c:pt>
                <c:pt idx="2">
                  <c:v>0.5</c:v>
                </c:pt>
                <c:pt idx="3">
                  <c:v>0.75</c:v>
                </c:pt>
                <c:pt idx="4">
                  <c:v>0.4</c:v>
                </c:pt>
                <c:pt idx="5">
                  <c:v>0.6</c:v>
                </c:pt>
                <c:pt idx="6">
                  <c:v>0.5</c:v>
                </c:pt>
              </c:numCache>
            </c:numRef>
          </c:val>
        </c:ser>
        <c:axId val="63456384"/>
        <c:axId val="63457920"/>
      </c:barChart>
      <c:catAx>
        <c:axId val="63456384"/>
        <c:scaling>
          <c:orientation val="minMax"/>
        </c:scaling>
        <c:axPos val="b"/>
        <c:majorTickMark val="none"/>
        <c:tickLblPos val="nextTo"/>
        <c:crossAx val="63457920"/>
        <c:crosses val="autoZero"/>
        <c:auto val="1"/>
        <c:lblAlgn val="ctr"/>
        <c:lblOffset val="100"/>
      </c:catAx>
      <c:valAx>
        <c:axId val="63457920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634563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142874</xdr:colOff>
      <xdr:row>83</xdr:row>
      <xdr:rowOff>38099</xdr:rowOff>
    </xdr:from>
    <xdr:to>
      <xdr:col>18</xdr:col>
      <xdr:colOff>400049</xdr:colOff>
      <xdr:row>103</xdr:row>
      <xdr:rowOff>47624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104</xdr:row>
      <xdr:rowOff>76200</xdr:rowOff>
    </xdr:from>
    <xdr:to>
      <xdr:col>18</xdr:col>
      <xdr:colOff>85725</xdr:colOff>
      <xdr:row>123</xdr:row>
      <xdr:rowOff>114300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0.90255</cdr:x>
      <cdr:y>0.74813</cdr:y>
    </cdr:from>
    <cdr:to>
      <cdr:x>0.96702</cdr:x>
      <cdr:y>0.80549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5734051" y="2857501"/>
          <a:ext cx="409576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100"/>
            <a:t>PY</a:t>
          </a: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1"/>
  <sheetViews>
    <sheetView tabSelected="1" topLeftCell="A43" workbookViewId="0">
      <selection activeCell="J49" sqref="J49:N55"/>
    </sheetView>
  </sheetViews>
  <sheetFormatPr defaultRowHeight="15"/>
  <cols>
    <col min="2" max="2" width="13.85546875" customWidth="1"/>
    <col min="4" max="4" width="10.7109375" customWidth="1"/>
    <col min="5" max="5" width="10.28515625" customWidth="1"/>
  </cols>
  <sheetData>
    <row r="1" spans="1:20" ht="26.25">
      <c r="A1" s="75" t="s">
        <v>16</v>
      </c>
    </row>
    <row r="2" spans="1:20">
      <c r="A2" s="1"/>
      <c r="B2" s="1"/>
      <c r="C2" s="60" t="s">
        <v>15</v>
      </c>
      <c r="D2" s="60"/>
      <c r="E2" s="60"/>
      <c r="L2" s="50"/>
      <c r="M2" s="50"/>
      <c r="N2" s="58" t="s">
        <v>40</v>
      </c>
      <c r="O2" s="58"/>
      <c r="P2" s="58"/>
      <c r="R2" t="s">
        <v>42</v>
      </c>
    </row>
    <row r="3" spans="1:20" ht="36">
      <c r="A3" s="2" t="s">
        <v>0</v>
      </c>
      <c r="B3" s="2" t="s">
        <v>1</v>
      </c>
      <c r="C3" s="2" t="s">
        <v>2</v>
      </c>
      <c r="D3" s="2" t="s">
        <v>13</v>
      </c>
      <c r="E3" s="2" t="s">
        <v>14</v>
      </c>
      <c r="F3" s="2" t="s">
        <v>4</v>
      </c>
      <c r="L3" s="51" t="s">
        <v>0</v>
      </c>
      <c r="M3" s="51" t="s">
        <v>1</v>
      </c>
      <c r="N3" s="51" t="s">
        <v>2</v>
      </c>
      <c r="O3" s="51" t="s">
        <v>3</v>
      </c>
      <c r="P3" s="51" t="s">
        <v>4</v>
      </c>
    </row>
    <row r="4" spans="1:20">
      <c r="A4" s="3" t="s">
        <v>5</v>
      </c>
      <c r="B4" s="3" t="s">
        <v>6</v>
      </c>
      <c r="C4" s="11">
        <v>0.63200000000000001</v>
      </c>
      <c r="D4" s="11">
        <v>3</v>
      </c>
      <c r="E4" s="11">
        <v>1.5</v>
      </c>
      <c r="F4" s="6">
        <f>C4/E4</f>
        <v>0.42133333333333334</v>
      </c>
      <c r="L4" s="52" t="s">
        <v>5</v>
      </c>
      <c r="M4" s="52" t="s">
        <v>6</v>
      </c>
      <c r="N4" s="53">
        <v>2.2400960384153681</v>
      </c>
      <c r="O4" s="53">
        <v>1.5</v>
      </c>
      <c r="P4" s="54">
        <v>1.4933973589435787</v>
      </c>
    </row>
    <row r="5" spans="1:20">
      <c r="A5" s="3" t="s">
        <v>5</v>
      </c>
      <c r="B5" s="3" t="s">
        <v>7</v>
      </c>
      <c r="C5" s="11">
        <v>1.2881789137380193</v>
      </c>
      <c r="D5" s="11">
        <v>3</v>
      </c>
      <c r="E5" s="11">
        <v>1.5</v>
      </c>
      <c r="F5" s="6">
        <f t="shared" ref="F5:F9" si="0">C5/E5</f>
        <v>0.8587859424920129</v>
      </c>
      <c r="L5" s="52" t="s">
        <v>5</v>
      </c>
      <c r="M5" s="52" t="s">
        <v>7</v>
      </c>
      <c r="N5" s="53">
        <v>2.1776357827476054</v>
      </c>
      <c r="O5" s="53">
        <v>1.5</v>
      </c>
      <c r="P5" s="54">
        <v>1.4517571884984035</v>
      </c>
    </row>
    <row r="6" spans="1:20">
      <c r="A6" s="3" t="s">
        <v>5</v>
      </c>
      <c r="B6" s="3" t="s">
        <v>8</v>
      </c>
      <c r="C6" s="11">
        <v>3.5668202764977002</v>
      </c>
      <c r="D6" s="11">
        <v>3</v>
      </c>
      <c r="E6" s="11">
        <v>1.5</v>
      </c>
      <c r="F6" s="6">
        <f t="shared" si="0"/>
        <v>2.3778801843318003</v>
      </c>
      <c r="L6" s="52" t="s">
        <v>5</v>
      </c>
      <c r="M6" s="52" t="s">
        <v>8</v>
      </c>
      <c r="N6" s="53">
        <v>0</v>
      </c>
      <c r="O6" s="53">
        <v>1.5</v>
      </c>
      <c r="P6" s="54">
        <v>0</v>
      </c>
    </row>
    <row r="7" spans="1:20">
      <c r="A7" s="3" t="s">
        <v>5</v>
      </c>
      <c r="B7" s="3" t="s">
        <v>9</v>
      </c>
      <c r="C7" s="11">
        <v>1.4393966059082344</v>
      </c>
      <c r="D7" s="11">
        <v>3</v>
      </c>
      <c r="E7" s="11">
        <v>1.5</v>
      </c>
      <c r="F7" s="6">
        <f t="shared" si="0"/>
        <v>0.95959773727215625</v>
      </c>
      <c r="L7" s="52" t="s">
        <v>5</v>
      </c>
      <c r="M7" s="52" t="s">
        <v>9</v>
      </c>
      <c r="N7" s="53">
        <v>1.4329855436832175</v>
      </c>
      <c r="O7" s="53">
        <v>1.5</v>
      </c>
      <c r="P7" s="54">
        <v>0.95532369578881171</v>
      </c>
    </row>
    <row r="8" spans="1:20">
      <c r="A8" s="3" t="s">
        <v>5</v>
      </c>
      <c r="B8" s="3" t="s">
        <v>10</v>
      </c>
      <c r="C8" s="11">
        <v>4.3457943925233646</v>
      </c>
      <c r="D8" s="11">
        <v>6</v>
      </c>
      <c r="E8" s="11">
        <v>3</v>
      </c>
      <c r="F8" s="6">
        <f t="shared" si="0"/>
        <v>1.4485981308411215</v>
      </c>
      <c r="L8" s="52" t="s">
        <v>5</v>
      </c>
      <c r="M8" s="52" t="s">
        <v>10</v>
      </c>
      <c r="N8" s="53">
        <v>0</v>
      </c>
      <c r="O8" s="53">
        <v>3</v>
      </c>
      <c r="P8" s="54">
        <v>0</v>
      </c>
    </row>
    <row r="9" spans="1:20">
      <c r="B9" s="5" t="s">
        <v>11</v>
      </c>
      <c r="C9" s="12">
        <f>SUM(C4:C8)</f>
        <v>11.272190188667318</v>
      </c>
      <c r="D9" s="12">
        <v>18</v>
      </c>
      <c r="E9" s="12">
        <f>SUM(E4:E8)</f>
        <v>9</v>
      </c>
      <c r="F9" s="7">
        <f t="shared" si="0"/>
        <v>1.252465576518591</v>
      </c>
      <c r="N9" s="57">
        <f>SUM(N4:N8)</f>
        <v>5.8507173648461919</v>
      </c>
      <c r="O9" s="57">
        <f>SUM(O4:O8)</f>
        <v>9</v>
      </c>
      <c r="P9">
        <f>N9/O9</f>
        <v>0.65007970720513242</v>
      </c>
      <c r="R9" s="12">
        <f>N9+C9</f>
        <v>17.12290755351351</v>
      </c>
      <c r="S9">
        <v>18</v>
      </c>
      <c r="T9">
        <f>R9/S9</f>
        <v>0.95127264186186167</v>
      </c>
    </row>
    <row r="10" spans="1:20">
      <c r="C10" s="61" t="s">
        <v>12</v>
      </c>
      <c r="D10" s="61"/>
      <c r="E10" s="61"/>
      <c r="H10" s="61" t="s">
        <v>23</v>
      </c>
      <c r="I10" s="61"/>
      <c r="J10" s="61"/>
    </row>
    <row r="11" spans="1:20" ht="36">
      <c r="A11" s="2" t="s">
        <v>0</v>
      </c>
      <c r="B11" s="2" t="s">
        <v>1</v>
      </c>
      <c r="C11" s="8" t="s">
        <v>2</v>
      </c>
      <c r="D11" s="2" t="s">
        <v>13</v>
      </c>
      <c r="E11" s="8" t="s">
        <v>3</v>
      </c>
      <c r="F11" s="8" t="s">
        <v>4</v>
      </c>
      <c r="H11" s="8" t="s">
        <v>2</v>
      </c>
      <c r="I11" s="8" t="s">
        <v>3</v>
      </c>
      <c r="J11" s="8" t="s">
        <v>4</v>
      </c>
      <c r="M11" s="50"/>
      <c r="N11" s="50"/>
      <c r="O11" s="58" t="s">
        <v>44</v>
      </c>
      <c r="P11" s="58"/>
      <c r="Q11" s="58"/>
    </row>
    <row r="12" spans="1:20" ht="36">
      <c r="A12" s="3" t="s">
        <v>5</v>
      </c>
      <c r="B12" s="3" t="s">
        <v>6</v>
      </c>
      <c r="C12" s="11">
        <v>1.0300120048019221</v>
      </c>
      <c r="D12" s="11">
        <v>0</v>
      </c>
      <c r="E12" s="11">
        <v>1.125</v>
      </c>
      <c r="F12" s="10">
        <f>C12/E12</f>
        <v>0.91556622649059749</v>
      </c>
      <c r="H12" s="11">
        <f>SUM(C4,C12)</f>
        <v>1.6620120048019222</v>
      </c>
      <c r="I12" s="11">
        <f>SUM(E4,E12)</f>
        <v>2.625</v>
      </c>
      <c r="J12" s="10">
        <f>H12/I12</f>
        <v>0.63314743040073229</v>
      </c>
      <c r="L12" s="15"/>
      <c r="M12" s="51" t="s">
        <v>0</v>
      </c>
      <c r="N12" s="51" t="s">
        <v>1</v>
      </c>
      <c r="O12" s="51" t="s">
        <v>2</v>
      </c>
      <c r="P12" s="51" t="s">
        <v>3</v>
      </c>
      <c r="Q12" s="51" t="s">
        <v>4</v>
      </c>
    </row>
    <row r="13" spans="1:20">
      <c r="A13" s="3" t="s">
        <v>5</v>
      </c>
      <c r="B13" s="3" t="s">
        <v>7</v>
      </c>
      <c r="C13" s="11">
        <v>2.1776357827476054</v>
      </c>
      <c r="D13" s="11">
        <v>0</v>
      </c>
      <c r="E13" s="11">
        <v>1.125</v>
      </c>
      <c r="F13" s="10">
        <f t="shared" ref="F13:F18" si="1">C13/E13</f>
        <v>1.9356762513312047</v>
      </c>
      <c r="H13" s="11">
        <f t="shared" ref="H13:H16" si="2">SUM(C5,C13)</f>
        <v>3.4658146964856247</v>
      </c>
      <c r="I13" s="11">
        <f t="shared" ref="I13:I16" si="3">SUM(E5,E13)</f>
        <v>2.625</v>
      </c>
      <c r="J13" s="10">
        <f t="shared" ref="J13:J18" si="4">H13/I13</f>
        <v>1.3203103605659523</v>
      </c>
      <c r="M13" s="52" t="s">
        <v>5</v>
      </c>
      <c r="N13" s="52" t="s">
        <v>6</v>
      </c>
      <c r="O13" s="53">
        <f>N4+C4</f>
        <v>2.8720960384153682</v>
      </c>
      <c r="P13" s="53">
        <f>O4+E4</f>
        <v>3</v>
      </c>
      <c r="Q13" s="54">
        <f>O13/P13</f>
        <v>0.95736534613845603</v>
      </c>
    </row>
    <row r="14" spans="1:20">
      <c r="A14" s="3" t="s">
        <v>5</v>
      </c>
      <c r="B14" s="3" t="s">
        <v>8</v>
      </c>
      <c r="C14" s="11">
        <v>0</v>
      </c>
      <c r="D14" s="11">
        <v>0</v>
      </c>
      <c r="E14" s="11">
        <v>1.125</v>
      </c>
      <c r="F14" s="10">
        <f t="shared" si="1"/>
        <v>0</v>
      </c>
      <c r="H14" s="11">
        <f t="shared" si="2"/>
        <v>3.5668202764977002</v>
      </c>
      <c r="I14" s="11">
        <f t="shared" si="3"/>
        <v>2.625</v>
      </c>
      <c r="J14" s="10">
        <f t="shared" si="4"/>
        <v>1.3587886767610287</v>
      </c>
      <c r="M14" s="52" t="s">
        <v>5</v>
      </c>
      <c r="N14" s="52" t="s">
        <v>7</v>
      </c>
      <c r="O14" s="53">
        <f t="shared" ref="O14:O17" si="5">N5+C5</f>
        <v>3.4658146964856247</v>
      </c>
      <c r="P14" s="53">
        <f t="shared" ref="P14:P17" si="6">O5+E5</f>
        <v>3</v>
      </c>
      <c r="Q14" s="54">
        <f t="shared" ref="Q14:Q18" si="7">O14/P14</f>
        <v>1.1552715654952082</v>
      </c>
    </row>
    <row r="15" spans="1:20">
      <c r="A15" s="3" t="s">
        <v>5</v>
      </c>
      <c r="B15" s="3" t="s">
        <v>9</v>
      </c>
      <c r="C15" s="11">
        <v>0.146473915776241</v>
      </c>
      <c r="D15" s="11">
        <v>0</v>
      </c>
      <c r="E15" s="11">
        <v>1.125</v>
      </c>
      <c r="F15" s="10">
        <f t="shared" si="1"/>
        <v>0.13019903624554754</v>
      </c>
      <c r="H15" s="11">
        <f t="shared" si="2"/>
        <v>1.5858705216844753</v>
      </c>
      <c r="I15" s="11">
        <f t="shared" si="3"/>
        <v>2.625</v>
      </c>
      <c r="J15" s="10">
        <f t="shared" si="4"/>
        <v>0.60414115111789535</v>
      </c>
      <c r="M15" s="52" t="s">
        <v>5</v>
      </c>
      <c r="N15" s="52" t="s">
        <v>8</v>
      </c>
      <c r="O15" s="53">
        <f t="shared" si="5"/>
        <v>3.5668202764977002</v>
      </c>
      <c r="P15" s="53">
        <f t="shared" si="6"/>
        <v>3</v>
      </c>
      <c r="Q15" s="54">
        <f t="shared" si="7"/>
        <v>1.1889400921659001</v>
      </c>
    </row>
    <row r="16" spans="1:20">
      <c r="A16" s="3" t="s">
        <v>5</v>
      </c>
      <c r="B16" s="3" t="s">
        <v>10</v>
      </c>
      <c r="C16" s="11">
        <v>0</v>
      </c>
      <c r="D16" s="11">
        <v>0</v>
      </c>
      <c r="E16" s="11">
        <v>2.25</v>
      </c>
      <c r="F16" s="10">
        <f t="shared" si="1"/>
        <v>0</v>
      </c>
      <c r="H16" s="17">
        <f t="shared" si="2"/>
        <v>4.3457943925233646</v>
      </c>
      <c r="I16" s="17">
        <f t="shared" si="3"/>
        <v>5.25</v>
      </c>
      <c r="J16" s="18">
        <f t="shared" si="4"/>
        <v>0.8277703604806409</v>
      </c>
      <c r="M16" s="52" t="s">
        <v>5</v>
      </c>
      <c r="N16" s="52" t="s">
        <v>9</v>
      </c>
      <c r="O16" s="53">
        <f t="shared" si="5"/>
        <v>2.8723821495914521</v>
      </c>
      <c r="P16" s="53">
        <f t="shared" si="6"/>
        <v>3</v>
      </c>
      <c r="Q16" s="54">
        <f t="shared" si="7"/>
        <v>0.95746071653048404</v>
      </c>
    </row>
    <row r="17" spans="1:17" ht="15.75" thickBot="1">
      <c r="B17" s="5" t="s">
        <v>11</v>
      </c>
      <c r="C17" s="13">
        <v>3.3541217033257684</v>
      </c>
      <c r="D17" s="13">
        <v>0</v>
      </c>
      <c r="E17" s="13">
        <v>6.75</v>
      </c>
      <c r="F17" s="16">
        <f t="shared" si="1"/>
        <v>0.49690691901122497</v>
      </c>
      <c r="G17" s="11"/>
      <c r="H17" s="11"/>
      <c r="I17" s="10"/>
      <c r="J17" s="11"/>
      <c r="M17" s="52" t="s">
        <v>5</v>
      </c>
      <c r="N17" s="52" t="s">
        <v>10</v>
      </c>
      <c r="O17" s="53">
        <f t="shared" si="5"/>
        <v>4.3457943925233646</v>
      </c>
      <c r="P17" s="53">
        <f t="shared" si="6"/>
        <v>6</v>
      </c>
      <c r="Q17" s="54">
        <f t="shared" si="7"/>
        <v>0.72429906542056077</v>
      </c>
    </row>
    <row r="18" spans="1:17" ht="16.5" customHeight="1" thickTop="1" thickBot="1">
      <c r="A18" s="62" t="s">
        <v>23</v>
      </c>
      <c r="B18" s="63"/>
      <c r="C18" s="14">
        <f>SUM(C9,C17)</f>
        <v>14.626311891993087</v>
      </c>
      <c r="D18" s="14">
        <v>0</v>
      </c>
      <c r="E18" s="14">
        <f>SUM(E9,E17)</f>
        <v>15.75</v>
      </c>
      <c r="F18" s="19">
        <f t="shared" si="1"/>
        <v>0.9286547233011484</v>
      </c>
      <c r="G18" s="20"/>
      <c r="H18" s="21">
        <f>SUM(H12:H16)</f>
        <v>14.626311891993087</v>
      </c>
      <c r="I18" s="22">
        <f>SUM(I12:I16)</f>
        <v>15.75</v>
      </c>
      <c r="J18" s="23">
        <f t="shared" si="4"/>
        <v>0.9286547233011484</v>
      </c>
      <c r="N18" s="72" t="s">
        <v>45</v>
      </c>
      <c r="O18" s="57">
        <f>SUM(O13:O17)</f>
        <v>17.122907553513507</v>
      </c>
      <c r="P18" s="57">
        <f>SUM(P13:P17)</f>
        <v>18</v>
      </c>
      <c r="Q18" s="73">
        <f t="shared" si="7"/>
        <v>0.95127264186186145</v>
      </c>
    </row>
    <row r="19" spans="1:17" ht="15.75" thickTop="1"/>
    <row r="21" spans="1:17" ht="26.25">
      <c r="A21" s="75" t="s">
        <v>18</v>
      </c>
    </row>
    <row r="23" spans="1:17" ht="15" customHeight="1">
      <c r="A23" s="1"/>
      <c r="B23" s="1"/>
      <c r="C23" s="60" t="s">
        <v>15</v>
      </c>
      <c r="D23" s="60"/>
      <c r="E23" s="60"/>
      <c r="H23" s="50"/>
      <c r="I23" s="50"/>
      <c r="J23" s="58" t="s">
        <v>40</v>
      </c>
      <c r="K23" s="58"/>
      <c r="L23" s="58"/>
      <c r="O23" t="s">
        <v>42</v>
      </c>
    </row>
    <row r="24" spans="1:17" ht="36">
      <c r="A24" s="2" t="s">
        <v>0</v>
      </c>
      <c r="B24" s="2" t="s">
        <v>1</v>
      </c>
      <c r="C24" s="2" t="s">
        <v>2</v>
      </c>
      <c r="D24" s="2" t="s">
        <v>3</v>
      </c>
      <c r="E24" s="2" t="s">
        <v>4</v>
      </c>
      <c r="H24" s="51" t="s">
        <v>0</v>
      </c>
      <c r="I24" s="51" t="s">
        <v>1</v>
      </c>
      <c r="J24" s="51" t="s">
        <v>2</v>
      </c>
      <c r="K24" s="51" t="s">
        <v>3</v>
      </c>
      <c r="L24" s="51" t="s">
        <v>4</v>
      </c>
    </row>
    <row r="25" spans="1:17">
      <c r="A25" s="3" t="s">
        <v>18</v>
      </c>
      <c r="B25" s="3" t="s">
        <v>19</v>
      </c>
      <c r="C25" s="24">
        <v>9.6116504854368863</v>
      </c>
      <c r="D25" s="24">
        <v>11.750000000000004</v>
      </c>
      <c r="E25" s="4">
        <f>C25/D25</f>
        <v>0.81801280727122416</v>
      </c>
      <c r="H25" s="52" t="s">
        <v>18</v>
      </c>
      <c r="I25" s="52" t="s">
        <v>19</v>
      </c>
      <c r="J25" s="53">
        <v>13.376213592233025</v>
      </c>
      <c r="K25" s="53">
        <v>11.750000000000004</v>
      </c>
      <c r="L25" s="54">
        <v>1.138401156785789</v>
      </c>
    </row>
    <row r="26" spans="1:17">
      <c r="A26" s="3" t="s">
        <v>18</v>
      </c>
      <c r="B26" s="3" t="s">
        <v>6</v>
      </c>
      <c r="C26" s="24">
        <v>5.6</v>
      </c>
      <c r="D26" s="24">
        <v>3</v>
      </c>
      <c r="E26" s="4">
        <f t="shared" ref="E26:E32" si="8">C26/D26</f>
        <v>1.8666666666666665</v>
      </c>
      <c r="H26" s="52" t="s">
        <v>18</v>
      </c>
      <c r="I26" s="52" t="s">
        <v>6</v>
      </c>
      <c r="J26" s="53">
        <v>4.3721488595438158</v>
      </c>
      <c r="K26" s="53">
        <v>3</v>
      </c>
      <c r="L26" s="54">
        <v>1.4573829531812719</v>
      </c>
    </row>
    <row r="27" spans="1:17">
      <c r="A27" s="3" t="s">
        <v>18</v>
      </c>
      <c r="B27" s="3" t="s">
        <v>7</v>
      </c>
      <c r="C27" s="24">
        <v>3.059424920127797</v>
      </c>
      <c r="D27" s="24">
        <v>3</v>
      </c>
      <c r="E27" s="4">
        <f t="shared" si="8"/>
        <v>1.0198083067092656</v>
      </c>
      <c r="H27" s="52" t="s">
        <v>18</v>
      </c>
      <c r="I27" s="52" t="s">
        <v>7</v>
      </c>
      <c r="J27" s="53">
        <v>3.0019169329073483</v>
      </c>
      <c r="K27" s="53">
        <v>3</v>
      </c>
      <c r="L27" s="54">
        <v>1.0006389776357827</v>
      </c>
    </row>
    <row r="28" spans="1:17">
      <c r="A28" s="3" t="s">
        <v>18</v>
      </c>
      <c r="B28" s="3" t="s">
        <v>20</v>
      </c>
      <c r="C28" s="24">
        <v>0.91428571428571437</v>
      </c>
      <c r="D28" s="24">
        <v>3</v>
      </c>
      <c r="E28" s="4">
        <f t="shared" si="8"/>
        <v>0.30476190476190479</v>
      </c>
      <c r="H28" s="52" t="s">
        <v>18</v>
      </c>
      <c r="I28" s="52" t="s">
        <v>20</v>
      </c>
      <c r="J28" s="53">
        <v>1.9011047619047616</v>
      </c>
      <c r="K28" s="53">
        <v>3</v>
      </c>
      <c r="L28" s="54">
        <v>0.63370158730158721</v>
      </c>
    </row>
    <row r="29" spans="1:17">
      <c r="A29" s="3" t="s">
        <v>18</v>
      </c>
      <c r="B29" s="3" t="s">
        <v>8</v>
      </c>
      <c r="C29" s="24">
        <v>3.2903225806451619</v>
      </c>
      <c r="D29" s="24">
        <v>3</v>
      </c>
      <c r="E29" s="4">
        <f t="shared" si="8"/>
        <v>1.0967741935483872</v>
      </c>
      <c r="H29" s="52" t="s">
        <v>18</v>
      </c>
      <c r="I29" s="52" t="s">
        <v>8</v>
      </c>
      <c r="J29" s="53">
        <v>3.4700460829493149</v>
      </c>
      <c r="K29" s="53">
        <v>3</v>
      </c>
      <c r="L29" s="54">
        <v>1.1566820276497716</v>
      </c>
    </row>
    <row r="30" spans="1:17">
      <c r="A30" s="3" t="s">
        <v>18</v>
      </c>
      <c r="B30" s="3" t="s">
        <v>9</v>
      </c>
      <c r="C30" s="24">
        <v>5.269289754871151</v>
      </c>
      <c r="D30" s="24">
        <v>6</v>
      </c>
      <c r="E30" s="4">
        <f t="shared" si="8"/>
        <v>0.87821495914519188</v>
      </c>
      <c r="H30" s="52" t="s">
        <v>18</v>
      </c>
      <c r="I30" s="52" t="s">
        <v>9</v>
      </c>
      <c r="J30" s="53">
        <v>5.2721558768070382</v>
      </c>
      <c r="K30" s="53">
        <v>6</v>
      </c>
      <c r="L30" s="54">
        <v>0.87869264613450637</v>
      </c>
    </row>
    <row r="31" spans="1:17">
      <c r="A31" s="3" t="s">
        <v>18</v>
      </c>
      <c r="B31" s="3" t="s">
        <v>10</v>
      </c>
      <c r="C31" s="24">
        <v>0.53271028037383206</v>
      </c>
      <c r="D31" s="24">
        <v>3</v>
      </c>
      <c r="E31" s="4">
        <f t="shared" si="8"/>
        <v>0.17757009345794403</v>
      </c>
      <c r="H31" s="52" t="s">
        <v>18</v>
      </c>
      <c r="I31" s="52" t="s">
        <v>10</v>
      </c>
      <c r="J31" s="53">
        <v>5.6635514018691584</v>
      </c>
      <c r="K31" s="53">
        <v>3</v>
      </c>
      <c r="L31" s="54">
        <v>1.8878504672897194</v>
      </c>
    </row>
    <row r="32" spans="1:17">
      <c r="A32" s="68" t="s">
        <v>25</v>
      </c>
      <c r="B32" s="69"/>
      <c r="C32" s="25">
        <f>SUM(C25:C31)</f>
        <v>28.277683735740542</v>
      </c>
      <c r="D32" s="25">
        <f>SUM(D25:D31)</f>
        <v>32.75</v>
      </c>
      <c r="E32" s="4">
        <f t="shared" si="8"/>
        <v>0.86344072475543643</v>
      </c>
      <c r="H32" s="59" t="s">
        <v>41</v>
      </c>
      <c r="I32" s="59"/>
      <c r="J32" s="55">
        <f>SUM(J25:J31)</f>
        <v>37.057137508214467</v>
      </c>
      <c r="K32" s="55">
        <f>SUM(K25:K31)</f>
        <v>32.75</v>
      </c>
      <c r="L32" s="56">
        <f>J32/K32</f>
        <v>1.1315156491057852</v>
      </c>
      <c r="O32" s="12">
        <f>J32+C32</f>
        <v>65.334821243955005</v>
      </c>
      <c r="P32" s="12">
        <f>K32+D32</f>
        <v>65.5</v>
      </c>
      <c r="Q32">
        <f>O32/P32</f>
        <v>0.99747818693061074</v>
      </c>
    </row>
    <row r="33" spans="1:18">
      <c r="D33" s="12"/>
      <c r="H33" s="48"/>
      <c r="I33" s="48"/>
      <c r="J33" s="57">
        <f>SUM(J25:J31)</f>
        <v>37.057137508214467</v>
      </c>
    </row>
    <row r="34" spans="1:18" ht="15" customHeight="1">
      <c r="A34" s="26"/>
      <c r="B34" s="26"/>
      <c r="C34" s="61" t="s">
        <v>12</v>
      </c>
      <c r="D34" s="61"/>
      <c r="E34" s="61"/>
      <c r="G34" s="48" t="s">
        <v>22</v>
      </c>
      <c r="H34" s="8" t="s">
        <v>3</v>
      </c>
      <c r="I34" s="8" t="s">
        <v>4</v>
      </c>
    </row>
    <row r="35" spans="1:18" ht="36">
      <c r="A35" s="8" t="s">
        <v>0</v>
      </c>
      <c r="B35" s="8" t="s">
        <v>1</v>
      </c>
      <c r="C35" s="8" t="s">
        <v>2</v>
      </c>
      <c r="D35" s="8" t="s">
        <v>3</v>
      </c>
      <c r="E35" s="8" t="s">
        <v>4</v>
      </c>
      <c r="G35" s="8" t="s">
        <v>2</v>
      </c>
      <c r="H35" s="11">
        <f>SUM(D25,D36)</f>
        <v>20.562500000000007</v>
      </c>
      <c r="I35" s="10">
        <f t="shared" ref="I35:I41" si="9">G36/H35</f>
        <v>0.99932127364476009</v>
      </c>
      <c r="N35" s="50"/>
      <c r="O35" s="50"/>
      <c r="P35" s="58" t="s">
        <v>44</v>
      </c>
      <c r="Q35" s="58"/>
      <c r="R35" s="58"/>
    </row>
    <row r="36" spans="1:18" ht="36">
      <c r="A36" s="27" t="s">
        <v>18</v>
      </c>
      <c r="B36" s="27" t="s">
        <v>19</v>
      </c>
      <c r="C36" s="11">
        <v>10.9368932038835</v>
      </c>
      <c r="D36" s="11">
        <v>8.8125000000000036</v>
      </c>
      <c r="E36" s="10">
        <f>C36/D36</f>
        <v>1.2410658954761413</v>
      </c>
      <c r="G36" s="11">
        <f>SUM(C25,C36)</f>
        <v>20.548543689320386</v>
      </c>
      <c r="H36" s="11">
        <f t="shared" ref="H36:H41" si="10">SUM(D26,D37)</f>
        <v>5.25</v>
      </c>
      <c r="I36" s="10">
        <f t="shared" si="9"/>
        <v>1.737563596867318</v>
      </c>
      <c r="N36" s="51" t="s">
        <v>0</v>
      </c>
      <c r="O36" s="51" t="s">
        <v>1</v>
      </c>
      <c r="P36" s="51" t="s">
        <v>2</v>
      </c>
      <c r="Q36" s="51" t="s">
        <v>3</v>
      </c>
      <c r="R36" s="51" t="s">
        <v>4</v>
      </c>
    </row>
    <row r="37" spans="1:18">
      <c r="A37" s="27" t="s">
        <v>18</v>
      </c>
      <c r="B37" s="27" t="s">
        <v>21</v>
      </c>
      <c r="C37" s="11">
        <v>3.5222088835534198</v>
      </c>
      <c r="D37" s="11">
        <v>2.25</v>
      </c>
      <c r="E37" s="10">
        <f t="shared" ref="E37:E44" si="11">C37/D37</f>
        <v>1.5654261704681867</v>
      </c>
      <c r="G37" s="11">
        <f t="shared" ref="G37:G42" si="12">SUM(C26,C37)</f>
        <v>9.1222088835534194</v>
      </c>
      <c r="H37" s="11">
        <f t="shared" si="10"/>
        <v>5.25</v>
      </c>
      <c r="I37" s="10">
        <f t="shared" si="9"/>
        <v>1.011410314924692</v>
      </c>
      <c r="N37" s="52" t="s">
        <v>18</v>
      </c>
      <c r="O37" s="52" t="s">
        <v>19</v>
      </c>
      <c r="P37" s="53">
        <f>J25+C25</f>
        <v>22.987864077669911</v>
      </c>
      <c r="Q37" s="53">
        <f>K25+D25</f>
        <v>23.500000000000007</v>
      </c>
      <c r="R37" s="54">
        <f>P37/Q37</f>
        <v>0.97820698202850653</v>
      </c>
    </row>
    <row r="38" spans="1:18">
      <c r="A38" s="27" t="s">
        <v>18</v>
      </c>
      <c r="B38" s="27" t="s">
        <v>7</v>
      </c>
      <c r="C38" s="11">
        <v>2.2504792332268364</v>
      </c>
      <c r="D38" s="11">
        <v>2.25</v>
      </c>
      <c r="E38" s="10">
        <f t="shared" si="11"/>
        <v>1.0002129925452605</v>
      </c>
      <c r="G38" s="11">
        <f t="shared" si="12"/>
        <v>5.3099041533546334</v>
      </c>
      <c r="H38" s="11">
        <f t="shared" si="10"/>
        <v>5.25</v>
      </c>
      <c r="I38" s="10">
        <f t="shared" si="9"/>
        <v>0.35265306122448981</v>
      </c>
      <c r="N38" s="52" t="s">
        <v>18</v>
      </c>
      <c r="O38" s="52" t="s">
        <v>6</v>
      </c>
      <c r="P38" s="53">
        <f t="shared" ref="P38:P43" si="13">J26+C26</f>
        <v>9.9721488595438146</v>
      </c>
      <c r="Q38" s="53">
        <f t="shared" ref="Q38:Q43" si="14">K26+D26</f>
        <v>6</v>
      </c>
      <c r="R38" s="54">
        <f t="shared" ref="R38:R43" si="15">P38/Q38</f>
        <v>1.6620248099239692</v>
      </c>
    </row>
    <row r="39" spans="1:18">
      <c r="A39" s="27" t="s">
        <v>18</v>
      </c>
      <c r="B39" s="27" t="s">
        <v>20</v>
      </c>
      <c r="C39" s="11">
        <v>0.93714285714285694</v>
      </c>
      <c r="D39" s="11">
        <v>2.25</v>
      </c>
      <c r="E39" s="10">
        <f t="shared" si="11"/>
        <v>0.41650793650793644</v>
      </c>
      <c r="G39" s="11">
        <f t="shared" si="12"/>
        <v>1.8514285714285714</v>
      </c>
      <c r="H39" s="11">
        <f t="shared" si="10"/>
        <v>5.25</v>
      </c>
      <c r="I39" s="10">
        <f t="shared" si="9"/>
        <v>1.1283739302172493</v>
      </c>
      <c r="N39" s="52" t="s">
        <v>18</v>
      </c>
      <c r="O39" s="52" t="s">
        <v>7</v>
      </c>
      <c r="P39" s="53">
        <f t="shared" si="13"/>
        <v>6.0613418530351453</v>
      </c>
      <c r="Q39" s="53">
        <f t="shared" si="14"/>
        <v>6</v>
      </c>
      <c r="R39" s="54">
        <f t="shared" si="15"/>
        <v>1.0102236421725241</v>
      </c>
    </row>
    <row r="40" spans="1:18">
      <c r="A40" s="27" t="s">
        <v>18</v>
      </c>
      <c r="B40" s="27" t="s">
        <v>8</v>
      </c>
      <c r="C40" s="11">
        <v>2.6336405529953968</v>
      </c>
      <c r="D40" s="11">
        <v>2.25</v>
      </c>
      <c r="E40" s="10">
        <f t="shared" si="11"/>
        <v>1.1705069124423986</v>
      </c>
      <c r="G40" s="11">
        <f t="shared" si="12"/>
        <v>5.9239631336405587</v>
      </c>
      <c r="H40" s="11">
        <f t="shared" si="10"/>
        <v>10.5</v>
      </c>
      <c r="I40" s="10">
        <f t="shared" si="9"/>
        <v>0.94542515937864768</v>
      </c>
      <c r="N40" s="52" t="s">
        <v>18</v>
      </c>
      <c r="O40" s="52" t="s">
        <v>20</v>
      </c>
      <c r="P40" s="53">
        <f t="shared" si="13"/>
        <v>2.8153904761904762</v>
      </c>
      <c r="Q40" s="53">
        <f t="shared" si="14"/>
        <v>6</v>
      </c>
      <c r="R40" s="54">
        <f t="shared" si="15"/>
        <v>0.46923174603174606</v>
      </c>
    </row>
    <row r="41" spans="1:18">
      <c r="A41" s="27" t="s">
        <v>18</v>
      </c>
      <c r="B41" s="27" t="s">
        <v>9</v>
      </c>
      <c r="C41" s="11">
        <v>4.6576744186046497</v>
      </c>
      <c r="D41" s="11">
        <v>4.5</v>
      </c>
      <c r="E41" s="10">
        <f t="shared" si="11"/>
        <v>1.0350387596899222</v>
      </c>
      <c r="G41" s="11">
        <f t="shared" si="12"/>
        <v>9.9269641734758007</v>
      </c>
      <c r="H41" s="11">
        <f t="shared" si="10"/>
        <v>5.25</v>
      </c>
      <c r="I41" s="10">
        <f t="shared" si="9"/>
        <v>0.89719626168224331</v>
      </c>
      <c r="N41" s="52" t="s">
        <v>18</v>
      </c>
      <c r="O41" s="52" t="s">
        <v>8</v>
      </c>
      <c r="P41" s="53">
        <f t="shared" si="13"/>
        <v>6.7603686635944769</v>
      </c>
      <c r="Q41" s="53">
        <f t="shared" si="14"/>
        <v>6</v>
      </c>
      <c r="R41" s="54">
        <f t="shared" si="15"/>
        <v>1.1267281105990794</v>
      </c>
    </row>
    <row r="42" spans="1:18" ht="15.75" thickBot="1">
      <c r="A42" s="27" t="s">
        <v>18</v>
      </c>
      <c r="B42" s="27" t="s">
        <v>10</v>
      </c>
      <c r="C42" s="11">
        <v>4.1775700934579447</v>
      </c>
      <c r="D42" s="11">
        <v>2.25</v>
      </c>
      <c r="E42" s="10">
        <f t="shared" si="11"/>
        <v>1.8566978193146422</v>
      </c>
      <c r="G42" s="11">
        <f t="shared" si="12"/>
        <v>4.7102803738317771</v>
      </c>
      <c r="N42" s="52" t="s">
        <v>18</v>
      </c>
      <c r="O42" s="52" t="s">
        <v>9</v>
      </c>
      <c r="P42" s="53">
        <f t="shared" si="13"/>
        <v>10.54144563167819</v>
      </c>
      <c r="Q42" s="53">
        <f t="shared" si="14"/>
        <v>12</v>
      </c>
      <c r="R42" s="54">
        <f t="shared" si="15"/>
        <v>0.87845380263984918</v>
      </c>
    </row>
    <row r="43" spans="1:18" ht="16.5" thickTop="1" thickBot="1">
      <c r="A43" s="64" t="s">
        <v>24</v>
      </c>
      <c r="B43" s="65"/>
      <c r="C43" s="29">
        <f>SUM(C36:C42)</f>
        <v>29.115609242864601</v>
      </c>
      <c r="D43" s="29">
        <f>SUM(D36:D42)</f>
        <v>24.562500000000004</v>
      </c>
      <c r="E43" s="30">
        <f t="shared" si="11"/>
        <v>1.1853683152311285</v>
      </c>
      <c r="H43" s="33">
        <f>SUM(H35:H41)</f>
        <v>57.312500000000007</v>
      </c>
      <c r="I43" s="35">
        <f>G44/H43</f>
        <v>1.0014096921021618</v>
      </c>
      <c r="N43" s="52" t="s">
        <v>18</v>
      </c>
      <c r="O43" s="52" t="s">
        <v>10</v>
      </c>
      <c r="P43" s="53">
        <f t="shared" si="13"/>
        <v>6.1962616822429908</v>
      </c>
      <c r="Q43" s="53">
        <f t="shared" si="14"/>
        <v>6</v>
      </c>
      <c r="R43" s="54">
        <f t="shared" si="15"/>
        <v>1.0327102803738317</v>
      </c>
    </row>
    <row r="44" spans="1:18" ht="16.5" thickTop="1" thickBot="1">
      <c r="A44" s="31" t="s">
        <v>22</v>
      </c>
      <c r="B44" s="32"/>
      <c r="C44" s="33">
        <f>SUM(C32,C43)</f>
        <v>57.393292978605146</v>
      </c>
      <c r="D44" s="33">
        <f>SUM(D32,D43)</f>
        <v>57.3125</v>
      </c>
      <c r="E44" s="34">
        <f t="shared" si="11"/>
        <v>1.0014096921021618</v>
      </c>
      <c r="F44" s="32"/>
      <c r="G44" s="33">
        <f>SUM(G36:G42)</f>
        <v>57.393292978605153</v>
      </c>
      <c r="N44" s="59" t="s">
        <v>41</v>
      </c>
      <c r="O44" s="59"/>
      <c r="P44" s="55">
        <f>SUM(P37:P43)</f>
        <v>65.334821243955005</v>
      </c>
      <c r="Q44" s="55">
        <f>SUM(Q37:Q43)</f>
        <v>65.5</v>
      </c>
      <c r="R44" s="56">
        <f>P44/Q44</f>
        <v>0.99747818693061074</v>
      </c>
    </row>
    <row r="45" spans="1:18" ht="15.75" thickTop="1"/>
    <row r="48" spans="1:18" ht="26.25">
      <c r="A48" s="75" t="s">
        <v>26</v>
      </c>
    </row>
    <row r="49" spans="1:15" ht="15" customHeight="1">
      <c r="A49" s="26"/>
      <c r="B49" s="26"/>
      <c r="C49" s="61" t="s">
        <v>12</v>
      </c>
      <c r="D49" s="61"/>
      <c r="E49" s="61"/>
      <c r="J49" s="50"/>
      <c r="K49" s="50"/>
      <c r="L49" s="58" t="s">
        <v>40</v>
      </c>
      <c r="M49" s="58"/>
      <c r="N49" s="58"/>
    </row>
    <row r="50" spans="1:15" ht="36">
      <c r="A50" s="8" t="s">
        <v>0</v>
      </c>
      <c r="B50" s="8" t="s">
        <v>1</v>
      </c>
      <c r="C50" s="8" t="s">
        <v>2</v>
      </c>
      <c r="D50" s="8" t="s">
        <v>3</v>
      </c>
      <c r="E50" s="8" t="s">
        <v>4</v>
      </c>
      <c r="J50" s="51" t="s">
        <v>0</v>
      </c>
      <c r="K50" s="51" t="s">
        <v>1</v>
      </c>
      <c r="L50" s="51" t="s">
        <v>2</v>
      </c>
      <c r="M50" s="51" t="s">
        <v>3</v>
      </c>
      <c r="N50" s="51" t="s">
        <v>4</v>
      </c>
    </row>
    <row r="51" spans="1:15">
      <c r="A51" s="27" t="s">
        <v>26</v>
      </c>
      <c r="B51" s="27" t="s">
        <v>19</v>
      </c>
      <c r="C51" s="9">
        <v>5.7160194174757279</v>
      </c>
      <c r="D51" s="9">
        <v>4.5</v>
      </c>
      <c r="E51" s="10">
        <v>1.2702265372168284</v>
      </c>
      <c r="J51" s="52" t="s">
        <v>26</v>
      </c>
      <c r="K51" s="52" t="s">
        <v>43</v>
      </c>
      <c r="L51" s="53">
        <v>6.633495145631068</v>
      </c>
      <c r="M51" s="53">
        <v>6</v>
      </c>
      <c r="N51" s="54">
        <v>1.1055825242718447</v>
      </c>
    </row>
    <row r="52" spans="1:15">
      <c r="A52" s="27" t="s">
        <v>26</v>
      </c>
      <c r="B52" s="27" t="s">
        <v>21</v>
      </c>
      <c r="C52" s="11">
        <v>0.12965186074429769</v>
      </c>
      <c r="D52" s="11">
        <v>4.5</v>
      </c>
      <c r="E52" s="10">
        <f>C52/D52</f>
        <v>2.881152460984393E-2</v>
      </c>
      <c r="J52" s="52" t="s">
        <v>26</v>
      </c>
      <c r="K52" s="52" t="s">
        <v>6</v>
      </c>
      <c r="L52" s="53">
        <v>0.73469387755102122</v>
      </c>
      <c r="M52" s="53">
        <v>6</v>
      </c>
      <c r="N52" s="54">
        <v>0.12244897959183687</v>
      </c>
    </row>
    <row r="53" spans="1:15">
      <c r="A53" s="27" t="s">
        <v>26</v>
      </c>
      <c r="B53" s="27" t="s">
        <v>17</v>
      </c>
      <c r="C53" s="11">
        <v>0.90476190476190377</v>
      </c>
      <c r="D53" s="11">
        <v>6.4999999999999982</v>
      </c>
      <c r="E53" s="10">
        <f t="shared" ref="E53:E54" si="16">C53/D53</f>
        <v>0.13919413919413909</v>
      </c>
      <c r="J53" s="52" t="s">
        <v>26</v>
      </c>
      <c r="K53" s="52" t="s">
        <v>17</v>
      </c>
      <c r="L53" s="53">
        <v>1.2380952380952368</v>
      </c>
      <c r="M53" s="53">
        <v>8.6666666666666643</v>
      </c>
      <c r="N53" s="54">
        <v>0.14285714285714274</v>
      </c>
    </row>
    <row r="54" spans="1:15" ht="15.75" thickBot="1">
      <c r="A54" s="28" t="s">
        <v>26</v>
      </c>
      <c r="B54" s="28" t="s">
        <v>9</v>
      </c>
      <c r="C54" s="17">
        <v>5.8851288497800152</v>
      </c>
      <c r="D54" s="17">
        <v>6.75</v>
      </c>
      <c r="E54" s="18">
        <f t="shared" si="16"/>
        <v>0.87187094070815041</v>
      </c>
      <c r="J54" s="52" t="s">
        <v>26</v>
      </c>
      <c r="K54" s="52" t="s">
        <v>9</v>
      </c>
      <c r="L54" s="53">
        <v>6.9146700188560679</v>
      </c>
      <c r="M54" s="53">
        <v>9</v>
      </c>
      <c r="N54" s="54">
        <v>0.76829666876178537</v>
      </c>
    </row>
    <row r="55" spans="1:15" ht="16.5" thickTop="1" thickBot="1">
      <c r="A55" s="66" t="s">
        <v>24</v>
      </c>
      <c r="B55" s="67"/>
      <c r="C55" s="36">
        <f>SUM(C51:C54)</f>
        <v>12.635562032761944</v>
      </c>
      <c r="D55" s="36">
        <f>SUM(D51:D54)</f>
        <v>22.25</v>
      </c>
      <c r="E55" s="37">
        <f>C55/D55</f>
        <v>0.56789042843873905</v>
      </c>
      <c r="J55" s="59" t="s">
        <v>41</v>
      </c>
      <c r="K55" s="59"/>
      <c r="L55" s="55">
        <f>SUM(L51:L54)</f>
        <v>15.520954280133394</v>
      </c>
      <c r="M55" s="55">
        <f>SUM(M51:M54)</f>
        <v>29.666666666666664</v>
      </c>
      <c r="N55" s="56">
        <f>L55/M55</f>
        <v>0.52317823416179987</v>
      </c>
    </row>
    <row r="56" spans="1:15" ht="15.75" thickTop="1"/>
    <row r="59" spans="1:15" ht="26.25">
      <c r="A59" s="75" t="s">
        <v>27</v>
      </c>
    </row>
    <row r="61" spans="1:15">
      <c r="K61" s="50"/>
      <c r="L61" s="50"/>
      <c r="M61" s="58" t="s">
        <v>40</v>
      </c>
      <c r="N61" s="58"/>
      <c r="O61" s="58"/>
    </row>
    <row r="62" spans="1:15" ht="36">
      <c r="K62" s="51" t="s">
        <v>0</v>
      </c>
      <c r="L62" s="51" t="s">
        <v>1</v>
      </c>
      <c r="M62" s="51" t="s">
        <v>2</v>
      </c>
      <c r="N62" s="51" t="s">
        <v>3</v>
      </c>
      <c r="O62" s="51" t="s">
        <v>4</v>
      </c>
    </row>
    <row r="63" spans="1:15">
      <c r="A63" s="1"/>
      <c r="B63" s="1"/>
      <c r="C63" s="60" t="s">
        <v>15</v>
      </c>
      <c r="D63" s="60"/>
      <c r="E63" s="60"/>
      <c r="K63" s="52" t="s">
        <v>27</v>
      </c>
      <c r="L63" s="52" t="s">
        <v>7</v>
      </c>
      <c r="M63" s="53">
        <v>17.482428115015978</v>
      </c>
      <c r="N63" s="53">
        <v>17.666666666666639</v>
      </c>
      <c r="O63" s="54">
        <v>0.98957140273675503</v>
      </c>
    </row>
    <row r="64" spans="1:15" ht="36">
      <c r="A64" s="2" t="s">
        <v>0</v>
      </c>
      <c r="B64" s="2" t="s">
        <v>1</v>
      </c>
      <c r="C64" s="2" t="s">
        <v>2</v>
      </c>
      <c r="D64" s="2" t="s">
        <v>3</v>
      </c>
      <c r="E64" s="2" t="s">
        <v>4</v>
      </c>
    </row>
    <row r="65" spans="1:15">
      <c r="A65" s="3" t="s">
        <v>27</v>
      </c>
      <c r="B65" s="3" t="s">
        <v>7</v>
      </c>
      <c r="C65" s="24">
        <v>13.487539936102237</v>
      </c>
      <c r="D65" s="24">
        <v>17.666666666666639</v>
      </c>
      <c r="E65" s="4">
        <f>C65/D65</f>
        <v>0.76344565676050513</v>
      </c>
      <c r="K65" t="s">
        <v>42</v>
      </c>
    </row>
    <row r="66" spans="1:15">
      <c r="A66" s="26"/>
      <c r="B66" s="26"/>
      <c r="C66" s="61" t="s">
        <v>12</v>
      </c>
      <c r="D66" s="61"/>
      <c r="E66" s="61"/>
      <c r="K66" s="50"/>
      <c r="L66" s="50"/>
      <c r="M66" s="58" t="s">
        <v>46</v>
      </c>
      <c r="N66" s="58"/>
      <c r="O66" s="58"/>
    </row>
    <row r="67" spans="1:15" ht="36">
      <c r="A67" s="8"/>
      <c r="B67" s="8"/>
      <c r="C67" s="8" t="s">
        <v>2</v>
      </c>
      <c r="D67" s="8" t="s">
        <v>3</v>
      </c>
      <c r="E67" s="8" t="s">
        <v>4</v>
      </c>
      <c r="K67" s="51" t="s">
        <v>0</v>
      </c>
      <c r="L67" s="51" t="s">
        <v>1</v>
      </c>
      <c r="M67" s="51" t="s">
        <v>2</v>
      </c>
      <c r="N67" s="51" t="s">
        <v>3</v>
      </c>
      <c r="O67" s="51" t="s">
        <v>4</v>
      </c>
    </row>
    <row r="68" spans="1:15" ht="15.75" thickBot="1">
      <c r="A68" s="27" t="s">
        <v>27</v>
      </c>
      <c r="B68" s="27" t="s">
        <v>7</v>
      </c>
      <c r="C68" s="11">
        <v>12.049840255591057</v>
      </c>
      <c r="D68" s="11">
        <v>13.249999999999979</v>
      </c>
      <c r="E68" s="10">
        <f>C68/D68</f>
        <v>0.90942190608234541</v>
      </c>
      <c r="K68" s="52" t="s">
        <v>27</v>
      </c>
      <c r="L68" s="52" t="s">
        <v>7</v>
      </c>
      <c r="M68" s="53">
        <f>M63+C65</f>
        <v>30.969968051118215</v>
      </c>
      <c r="N68" s="53">
        <f>N63+D65</f>
        <v>35.333333333333279</v>
      </c>
      <c r="O68" s="54">
        <f>M68/N68</f>
        <v>0.87650852974863003</v>
      </c>
    </row>
    <row r="69" spans="1:15" ht="16.5" thickTop="1" thickBot="1">
      <c r="A69" s="31" t="s">
        <v>22</v>
      </c>
      <c r="B69" s="32"/>
      <c r="C69" s="38">
        <f>C65+C68</f>
        <v>25.537380191693295</v>
      </c>
      <c r="D69" s="38">
        <f>D65+D68</f>
        <v>30.916666666666618</v>
      </c>
      <c r="E69" s="39">
        <f>C69/D69</f>
        <v>0.8260069064698653</v>
      </c>
    </row>
    <row r="70" spans="1:15" ht="15.75" thickTop="1"/>
    <row r="72" spans="1:15" ht="26.25">
      <c r="A72" s="75" t="s">
        <v>48</v>
      </c>
    </row>
    <row r="73" spans="1:15">
      <c r="A73" s="1"/>
      <c r="B73" s="1"/>
      <c r="C73" s="60" t="s">
        <v>47</v>
      </c>
      <c r="D73" s="60"/>
      <c r="E73" s="60"/>
      <c r="I73" s="50"/>
      <c r="J73" s="58" t="s">
        <v>40</v>
      </c>
      <c r="K73" s="58"/>
      <c r="L73" s="58"/>
    </row>
    <row r="74" spans="1:15" ht="36">
      <c r="A74" s="49" t="s">
        <v>0</v>
      </c>
      <c r="B74" s="49" t="s">
        <v>1</v>
      </c>
      <c r="C74" s="49" t="s">
        <v>2</v>
      </c>
      <c r="D74" s="49" t="s">
        <v>3</v>
      </c>
      <c r="E74" s="49" t="s">
        <v>4</v>
      </c>
      <c r="I74" s="51" t="s">
        <v>0</v>
      </c>
      <c r="J74" s="51" t="s">
        <v>2</v>
      </c>
      <c r="K74" s="51" t="s">
        <v>3</v>
      </c>
      <c r="L74" s="51" t="s">
        <v>4</v>
      </c>
    </row>
    <row r="75" spans="1:15">
      <c r="A75" s="3" t="s">
        <v>48</v>
      </c>
      <c r="B75" s="3" t="s">
        <v>17</v>
      </c>
      <c r="C75" s="74">
        <v>6.857142857142855</v>
      </c>
      <c r="D75" s="74">
        <v>6</v>
      </c>
      <c r="E75" s="4">
        <v>1.1428571428571426</v>
      </c>
      <c r="I75" s="52" t="s">
        <v>48</v>
      </c>
      <c r="J75" s="53">
        <v>6.5158730158730194</v>
      </c>
      <c r="K75" s="53">
        <v>6</v>
      </c>
      <c r="L75" s="54">
        <v>1.0859788359788365</v>
      </c>
    </row>
    <row r="78" spans="1:15">
      <c r="I78" s="50"/>
      <c r="J78" s="58" t="s">
        <v>49</v>
      </c>
      <c r="K78" s="58"/>
      <c r="L78" s="58"/>
    </row>
    <row r="79" spans="1:15" ht="36">
      <c r="I79" s="51" t="s">
        <v>0</v>
      </c>
      <c r="J79" s="51" t="s">
        <v>2</v>
      </c>
      <c r="K79" s="51" t="s">
        <v>3</v>
      </c>
      <c r="L79" s="51" t="s">
        <v>4</v>
      </c>
    </row>
    <row r="80" spans="1:15">
      <c r="I80" s="52" t="s">
        <v>48</v>
      </c>
      <c r="J80" s="53">
        <f>J75+C75</f>
        <v>13.373015873015873</v>
      </c>
      <c r="K80" s="53">
        <f>K75+D75</f>
        <v>12</v>
      </c>
      <c r="L80" s="54">
        <f>J80/K80</f>
        <v>1.1144179894179895</v>
      </c>
    </row>
    <row r="93" spans="1:7" ht="15.75" thickBot="1">
      <c r="A93" s="70" t="s">
        <v>28</v>
      </c>
      <c r="B93" s="71" t="s">
        <v>15</v>
      </c>
      <c r="C93" s="71"/>
      <c r="D93" s="71" t="s">
        <v>29</v>
      </c>
      <c r="E93" s="71"/>
      <c r="F93" s="71" t="s">
        <v>30</v>
      </c>
      <c r="G93" s="71"/>
    </row>
    <row r="94" spans="1:7" ht="16.5" thickTop="1" thickBot="1">
      <c r="A94" s="70"/>
      <c r="B94" s="40" t="s">
        <v>31</v>
      </c>
      <c r="C94" s="40" t="s">
        <v>32</v>
      </c>
      <c r="D94" s="40" t="s">
        <v>31</v>
      </c>
      <c r="E94" s="40" t="s">
        <v>32</v>
      </c>
      <c r="F94" s="40" t="s">
        <v>31</v>
      </c>
      <c r="G94" s="40" t="s">
        <v>32</v>
      </c>
    </row>
    <row r="95" spans="1:7" ht="16.5" thickTop="1" thickBot="1">
      <c r="A95" s="41" t="s">
        <v>33</v>
      </c>
      <c r="B95" s="42">
        <v>0.5</v>
      </c>
      <c r="C95" s="42">
        <v>0.5</v>
      </c>
      <c r="D95" s="42">
        <v>0.5</v>
      </c>
      <c r="E95" s="42">
        <v>0.5</v>
      </c>
      <c r="F95" s="42">
        <v>0.4</v>
      </c>
      <c r="G95" s="43">
        <v>0.6</v>
      </c>
    </row>
    <row r="96" spans="1:7" ht="29.25" thickBot="1">
      <c r="A96" s="41" t="s">
        <v>34</v>
      </c>
      <c r="B96" s="44">
        <v>0.2</v>
      </c>
      <c r="C96" s="44">
        <v>0.8</v>
      </c>
      <c r="D96" s="44">
        <v>0.2</v>
      </c>
      <c r="E96" s="44">
        <v>0.8</v>
      </c>
      <c r="F96" s="44">
        <v>0.3</v>
      </c>
      <c r="G96" s="45">
        <v>0.7</v>
      </c>
    </row>
    <row r="97" spans="1:7" ht="15.75" thickBot="1">
      <c r="A97" s="41" t="s">
        <v>35</v>
      </c>
      <c r="B97" s="42">
        <v>0.45</v>
      </c>
      <c r="C97" s="42">
        <v>0.55000000000000004</v>
      </c>
      <c r="D97" s="42">
        <v>0.45</v>
      </c>
      <c r="E97" s="42">
        <v>0.55000000000000004</v>
      </c>
      <c r="F97" s="42">
        <v>0.5</v>
      </c>
      <c r="G97" s="43">
        <v>0.5</v>
      </c>
    </row>
    <row r="98" spans="1:7" ht="15.75" thickBot="1">
      <c r="A98" s="41" t="s">
        <v>36</v>
      </c>
      <c r="B98" s="44">
        <v>0.55000000000000004</v>
      </c>
      <c r="C98" s="44">
        <v>0.45</v>
      </c>
      <c r="D98" s="44">
        <v>0.65</v>
      </c>
      <c r="E98" s="44">
        <v>0.35</v>
      </c>
      <c r="F98" s="44">
        <v>0.75</v>
      </c>
      <c r="G98" s="45">
        <v>0.25</v>
      </c>
    </row>
    <row r="99" spans="1:7" ht="57.75" thickBot="1">
      <c r="A99" s="41" t="s">
        <v>37</v>
      </c>
      <c r="B99" s="42">
        <v>0.25</v>
      </c>
      <c r="C99" s="42">
        <v>0.75</v>
      </c>
      <c r="D99" s="42">
        <v>0.25</v>
      </c>
      <c r="E99" s="42">
        <v>0.75</v>
      </c>
      <c r="F99" s="42">
        <v>0.4</v>
      </c>
      <c r="G99" s="43">
        <v>0.6</v>
      </c>
    </row>
    <row r="100" spans="1:7" ht="43.5" thickBot="1">
      <c r="A100" s="41" t="s">
        <v>38</v>
      </c>
      <c r="B100" s="44">
        <v>0.8</v>
      </c>
      <c r="C100" s="44">
        <v>0.2</v>
      </c>
      <c r="D100" s="44">
        <v>0.7</v>
      </c>
      <c r="E100" s="44">
        <v>0.3</v>
      </c>
      <c r="F100" s="44">
        <v>0.6</v>
      </c>
      <c r="G100" s="45">
        <v>0.4</v>
      </c>
    </row>
    <row r="101" spans="1:7" ht="28.5">
      <c r="A101" s="41" t="s">
        <v>39</v>
      </c>
      <c r="B101" s="46">
        <v>0.1</v>
      </c>
      <c r="C101" s="46">
        <v>0.9</v>
      </c>
      <c r="D101" s="46">
        <v>0.1</v>
      </c>
      <c r="E101" s="46">
        <v>0.9</v>
      </c>
      <c r="F101" s="46">
        <v>0.5</v>
      </c>
      <c r="G101" s="47">
        <v>0.5</v>
      </c>
    </row>
  </sheetData>
  <mergeCells count="29">
    <mergeCell ref="J78:L78"/>
    <mergeCell ref="P35:R35"/>
    <mergeCell ref="N44:O44"/>
    <mergeCell ref="M61:O61"/>
    <mergeCell ref="M66:O66"/>
    <mergeCell ref="O11:Q11"/>
    <mergeCell ref="C73:E73"/>
    <mergeCell ref="J73:L73"/>
    <mergeCell ref="C66:E66"/>
    <mergeCell ref="A93:A94"/>
    <mergeCell ref="B93:C93"/>
    <mergeCell ref="D93:E93"/>
    <mergeCell ref="F93:G93"/>
    <mergeCell ref="A55:B55"/>
    <mergeCell ref="C63:E63"/>
    <mergeCell ref="C23:E23"/>
    <mergeCell ref="A32:B32"/>
    <mergeCell ref="C34:E34"/>
    <mergeCell ref="A18:B18"/>
    <mergeCell ref="H10:J10"/>
    <mergeCell ref="J23:L23"/>
    <mergeCell ref="H32:I32"/>
    <mergeCell ref="C49:E49"/>
    <mergeCell ref="A43:B43"/>
    <mergeCell ref="N2:P2"/>
    <mergeCell ref="L49:N49"/>
    <mergeCell ref="J55:K55"/>
    <mergeCell ref="C2:E2"/>
    <mergeCell ref="C10:E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cesini</dc:creator>
  <cp:lastModifiedBy>cesini</cp:lastModifiedBy>
  <dcterms:created xsi:type="dcterms:W3CDTF">2012-04-22T10:09:39Z</dcterms:created>
  <dcterms:modified xsi:type="dcterms:W3CDTF">2012-09-17T10:59:49Z</dcterms:modified>
</cp:coreProperties>
</file>