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queryTables/queryTable2.xml" ContentType="application/vnd.openxmlformats-officedocument.spreadsheetml.queryTable+xml"/>
  <Override PartName="/xl/tables/table4.xml" ContentType="application/vnd.openxmlformats-officedocument.spreadsheetml.table+xml"/>
  <Override PartName="/xl/queryTables/queryTable3.xml" ContentType="application/vnd.openxmlformats-officedocument.spreadsheetml.queryTable+xml"/>
  <Override PartName="/xl/tables/table5.xml" ContentType="application/vnd.openxmlformats-officedocument.spreadsheetml.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515"/>
  <workbookPr showInkAnnotation="0" autoCompressPictures="0"/>
  <bookViews>
    <workbookView xWindow="5280" yWindow="280" windowWidth="24720" windowHeight="17500" tabRatio="500" activeTab="6"/>
  </bookViews>
  <sheets>
    <sheet name="DPMs" sheetId="2" r:id="rId1"/>
    <sheet name="WN" sheetId="18" r:id="rId2"/>
    <sheet name="dcache" sheetId="3" r:id="rId3"/>
    <sheet name="Storm" sheetId="4" r:id="rId4"/>
    <sheet name="CREAM" sheetId="5" r:id="rId5"/>
    <sheet name="lcg-ce" sheetId="10" r:id="rId6"/>
    <sheet name="VOMs" sheetId="11" r:id="rId7"/>
    <sheet name="WMS" sheetId="12" r:id="rId8"/>
    <sheet name="LFC" sheetId="13" r:id="rId9"/>
    <sheet name="Top-bdii" sheetId="14" r:id="rId10"/>
    <sheet name="Extensions" sheetId="8" r:id="rId11"/>
    <sheet name="General stats" sheetId="16" r:id="rId12"/>
  </sheets>
  <definedNames>
    <definedName name="collapsed" localSheetId="0">DPMs!$B$2:$L$35</definedName>
    <definedName name="cream_collapsed" localSheetId="4">CREAM!$B$3:$L$50</definedName>
    <definedName name="cream_collapsed_1" localSheetId="4">CREAM!$C$3:$I$49</definedName>
    <definedName name="dcache_collapsed" localSheetId="2">dcache!$B$2:$V$21</definedName>
    <definedName name="lcg_ce_1" localSheetId="5">'lcg-ce'!$A$1:$C$46</definedName>
    <definedName name="storm_collapsed" localSheetId="3">Storm!$B$2:$I$10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6" i="11" l="1"/>
  <c r="F36" i="11"/>
  <c r="I3" i="14"/>
  <c r="I4" i="14"/>
  <c r="I5" i="14"/>
  <c r="I6" i="14"/>
  <c r="I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1" i="14"/>
  <c r="I42" i="14"/>
  <c r="D43" i="14"/>
  <c r="E43" i="14"/>
  <c r="F43" i="14"/>
  <c r="G43" i="14"/>
  <c r="H43" i="14"/>
  <c r="I43" i="14"/>
  <c r="F5" i="16"/>
  <c r="G5" i="16"/>
  <c r="F6" i="16"/>
  <c r="G6" i="16"/>
  <c r="F7" i="16"/>
  <c r="G7" i="16"/>
  <c r="F8" i="16"/>
  <c r="G8" i="16"/>
  <c r="F9" i="16"/>
  <c r="G9" i="16"/>
  <c r="F10" i="16"/>
  <c r="G10" i="16"/>
  <c r="F11" i="16"/>
  <c r="G11" i="16"/>
  <c r="F12" i="16"/>
  <c r="G12" i="16"/>
  <c r="F13" i="16"/>
  <c r="G13" i="16"/>
  <c r="J4" i="16"/>
  <c r="I4" i="16"/>
  <c r="F4" i="16"/>
  <c r="G4" i="16"/>
  <c r="D48" i="14"/>
  <c r="E31" i="10"/>
  <c r="E46" i="5"/>
  <c r="C49" i="5"/>
  <c r="C46" i="5"/>
  <c r="D46" i="5"/>
  <c r="C48" i="5"/>
  <c r="G11" i="4"/>
  <c r="H11" i="4"/>
  <c r="F15" i="4"/>
  <c r="C11" i="4"/>
  <c r="D11" i="4"/>
  <c r="E11" i="4"/>
  <c r="F11" i="4"/>
  <c r="F14" i="4"/>
  <c r="F22" i="3"/>
  <c r="G22" i="3"/>
  <c r="E26" i="3"/>
  <c r="C22" i="3"/>
  <c r="D22" i="3"/>
  <c r="E22" i="3"/>
  <c r="D26" i="3"/>
  <c r="H36" i="2"/>
  <c r="I36" i="2"/>
  <c r="D40" i="2"/>
  <c r="C36" i="2"/>
  <c r="D36" i="2"/>
  <c r="E36" i="2"/>
  <c r="F36" i="2"/>
  <c r="G36" i="2"/>
  <c r="D39" i="2"/>
  <c r="F27" i="13"/>
  <c r="E27" i="13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5" i="13"/>
  <c r="G30" i="12"/>
  <c r="G5" i="12"/>
  <c r="G11" i="12"/>
  <c r="G16" i="12"/>
  <c r="G21" i="12"/>
  <c r="G22" i="12"/>
  <c r="G25" i="12"/>
  <c r="G26" i="12"/>
  <c r="G3" i="12"/>
  <c r="G4" i="12"/>
  <c r="G6" i="12"/>
  <c r="G7" i="12"/>
  <c r="G8" i="12"/>
  <c r="G10" i="12"/>
  <c r="G12" i="12"/>
  <c r="G14" i="12"/>
  <c r="G17" i="12"/>
  <c r="G18" i="12"/>
  <c r="G19" i="12"/>
  <c r="G20" i="12"/>
  <c r="G23" i="12"/>
  <c r="G24" i="12"/>
  <c r="G28" i="12"/>
  <c r="G13" i="12"/>
  <c r="G15" i="12"/>
  <c r="G27" i="12"/>
  <c r="G29" i="12"/>
  <c r="G31" i="12"/>
  <c r="D32" i="12"/>
  <c r="E32" i="12"/>
  <c r="F32" i="12"/>
  <c r="G32" i="12"/>
  <c r="G9" i="12"/>
  <c r="E36" i="11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3" i="5"/>
  <c r="I3" i="4"/>
  <c r="I4" i="4"/>
  <c r="I5" i="4"/>
  <c r="I6" i="4"/>
  <c r="I7" i="4"/>
  <c r="I8" i="4"/>
  <c r="I9" i="4"/>
  <c r="I10" i="4"/>
  <c r="I11" i="4"/>
  <c r="I2" i="4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" i="3"/>
  <c r="J36" i="2"/>
  <c r="J34" i="2"/>
  <c r="J20" i="2"/>
  <c r="J27" i="2"/>
  <c r="J4" i="2"/>
  <c r="J19" i="2"/>
  <c r="J12" i="2"/>
  <c r="J29" i="2"/>
  <c r="J21" i="2"/>
  <c r="J28" i="2"/>
  <c r="J14" i="2"/>
  <c r="J17" i="2"/>
  <c r="J16" i="2"/>
  <c r="J25" i="2"/>
  <c r="J3" i="2"/>
  <c r="J5" i="2"/>
  <c r="J9" i="2"/>
  <c r="J10" i="2"/>
  <c r="J30" i="2"/>
  <c r="J31" i="2"/>
  <c r="J8" i="2"/>
  <c r="J18" i="2"/>
  <c r="J22" i="2"/>
  <c r="J23" i="2"/>
  <c r="J33" i="2"/>
  <c r="J2" i="2"/>
  <c r="J6" i="2"/>
  <c r="J11" i="2"/>
  <c r="J13" i="2"/>
  <c r="J15" i="2"/>
  <c r="J24" i="2"/>
  <c r="J26" i="2"/>
  <c r="J32" i="2"/>
  <c r="J7" i="2"/>
</calcChain>
</file>

<file path=xl/connections.xml><?xml version="1.0" encoding="utf-8"?>
<connections xmlns="http://schemas.openxmlformats.org/spreadsheetml/2006/main">
  <connection id="1" name="collapsed.csv" type="6" refreshedVersion="0" background="1" saveData="1">
    <textPr fileType="mac" sourceFile="Macintosh HD:Users:solagna:Documents:BDII-stuff:services:dpms:collapsed.csv" space="1" consecutive="1">
      <textFields count="5">
        <textField/>
        <textField/>
        <textField/>
        <textField/>
        <textField/>
      </textFields>
    </textPr>
  </connection>
  <connection id="2" name="cream-collapsed.csv" type="6" refreshedVersion="0" background="1" saveData="1">
    <textPr fileType="mac" sourceFile="Macintosh HD:Users:solagna:Documents:BDII-stuff:services:cream:cream-collapsed.csv" space="1" comma="1" consecutive="1">
      <textFields count="7">
        <textField/>
        <textField/>
        <textField/>
        <textField/>
        <textField/>
        <textField/>
        <textField/>
      </textFields>
    </textPr>
  </connection>
  <connection id="3" name="cream-collapsed.csv1" type="6" refreshedVersion="0" background="1" saveData="1">
    <textPr fileType="mac" sourceFile="Macintosh HD:Users:solagna:Documents:BDII-stuff:services:cream:cream-collapsed.csv" space="1" comma="1" consecutive="1">
      <textFields count="7">
        <textField/>
        <textField/>
        <textField/>
        <textField/>
        <textField/>
        <textField/>
        <textField/>
      </textFields>
    </textPr>
  </connection>
  <connection id="4" name="cream-collapsed.csv2" type="6" refreshedVersion="0" background="1" saveData="1">
    <textPr fileType="mac" sourceFile="Macintosh HD:Users:solagna:Documents:BDII-stuff:services:cream:cream-collapsed.csv" space="1" comma="1" consecutive="1">
      <textFields count="5">
        <textField/>
        <textField/>
        <textField/>
        <textField/>
        <textField/>
      </textFields>
    </textPr>
  </connection>
  <connection id="5" name="dcache-collapsed.csv" type="6" refreshedVersion="0" background="1" saveData="1">
    <textPr fileType="mac" sourceFile="Macintosh HD:Users:solagna:Documents:BDII-stuff:services:dcache:dcache-collapsed.csv" space="1" comma="1" consecutive="1">
      <textFields count="1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name="dpms.csv" type="6" refreshedVersion="0" background="1" saveData="1">
    <textPr fileType="mac" sourceFile="Macintosh HD:Users:solagna:Documents:BDII-stuff:services:dpms:dpms.csv" space="1" comma="1" consecutive="1">
      <textFields count="4">
        <textField/>
        <textField/>
        <textField/>
        <textField/>
      </textFields>
    </textPr>
  </connection>
  <connection id="7" name="lcg-ce.csv" type="6" refreshedVersion="0" background="1" saveData="1">
    <textPr fileType="mac" sourceFile="Macintosh HD:Users:solagna:Documents:BDII-stuff:services:lcg-CE:lcg-ce.csv" space="1" comma="1" consecutive="1">
      <textFields count="3">
        <textField/>
        <textField/>
        <textField/>
      </textFields>
    </textPr>
  </connection>
  <connection id="8" name="lcg-ce.csv1" type="6" refreshedVersion="0" background="1" saveData="1">
    <textPr fileType="mac" sourceFile="Macintosh HD:Users:solagna:Documents:BDII-stuff:services:lcg-CE:lcg-ce.csv" space="1" comma="1" consecutive="1">
      <textFields count="3">
        <textField/>
        <textField/>
        <textField/>
      </textFields>
    </textPr>
  </connection>
  <connection id="9" name="storm-collapsed.csv" type="6" refreshedVersion="0" background="1" saveData="1">
    <textPr fileType="mac" sourceFile="Macintosh HD:Users:solagna:Documents:BDII-stuff:services:storm:storm-collapsed.csv" space="1" comma="1" consecutive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<sst xmlns="http://schemas.openxmlformats.org/spreadsheetml/2006/main" count="429" uniqueCount="159">
  <si>
    <t>1.8.2</t>
  </si>
  <si>
    <t>1.8.0</t>
  </si>
  <si>
    <t>1.7.2</t>
  </si>
  <si>
    <t>1.7.4</t>
  </si>
  <si>
    <t>1.8.1</t>
  </si>
  <si>
    <t>1.7.0</t>
  </si>
  <si>
    <t>1.7.3</t>
  </si>
  <si>
    <t>ua</t>
  </si>
  <si>
    <t>uk</t>
  </si>
  <si>
    <t>Austria</t>
  </si>
  <si>
    <t>Australia</t>
  </si>
  <si>
    <t>Belgium</t>
  </si>
  <si>
    <t>Brazil</t>
  </si>
  <si>
    <t>Armenia</t>
  </si>
  <si>
    <t>Belarus</t>
  </si>
  <si>
    <t>Switzerland</t>
  </si>
  <si>
    <t>Chile</t>
  </si>
  <si>
    <t>China</t>
  </si>
  <si>
    <t>Colombia</t>
  </si>
  <si>
    <t>Cyprus</t>
  </si>
  <si>
    <t>Czech Rep</t>
  </si>
  <si>
    <t>Germany</t>
  </si>
  <si>
    <t>Estonia</t>
  </si>
  <si>
    <t>Spain</t>
  </si>
  <si>
    <t>Finland</t>
  </si>
  <si>
    <t>France</t>
  </si>
  <si>
    <t>Georgia</t>
  </si>
  <si>
    <t>Greece</t>
  </si>
  <si>
    <t>Croatia</t>
  </si>
  <si>
    <t>Hungary</t>
  </si>
  <si>
    <t>Ireland</t>
  </si>
  <si>
    <t>Italy</t>
  </si>
  <si>
    <t>Japan</t>
  </si>
  <si>
    <t>Korea</t>
  </si>
  <si>
    <t>Lithuania</t>
  </si>
  <si>
    <t>Latvia</t>
  </si>
  <si>
    <t>Montenegro</t>
  </si>
  <si>
    <t>FYR Macedonia</t>
  </si>
  <si>
    <t>Mexico</t>
  </si>
  <si>
    <t>Malaysia</t>
  </si>
  <si>
    <t>New Zeland</t>
  </si>
  <si>
    <t>Pakistan</t>
  </si>
  <si>
    <t>Poland</t>
  </si>
  <si>
    <t>Portugal</t>
  </si>
  <si>
    <t>Romania</t>
  </si>
  <si>
    <t>Serbia</t>
  </si>
  <si>
    <t>Russia</t>
  </si>
  <si>
    <t>Slovakia</t>
  </si>
  <si>
    <t>Thailand</t>
  </si>
  <si>
    <t>Turkey</t>
  </si>
  <si>
    <t>Taiwan</t>
  </si>
  <si>
    <t>Ukraine</t>
  </si>
  <si>
    <t>UK</t>
  </si>
  <si>
    <t>Totals</t>
  </si>
  <si>
    <t>Tots</t>
  </si>
  <si>
    <t>Bulgary</t>
  </si>
  <si>
    <t>be</t>
  </si>
  <si>
    <t>bg</t>
  </si>
  <si>
    <t>br</t>
  </si>
  <si>
    <t>ch</t>
  </si>
  <si>
    <t>cn</t>
  </si>
  <si>
    <t>de</t>
  </si>
  <si>
    <t>es</t>
  </si>
  <si>
    <t>fr</t>
  </si>
  <si>
    <t>gr</t>
  </si>
  <si>
    <t>it</t>
  </si>
  <si>
    <t>kr</t>
  </si>
  <si>
    <t>nl</t>
  </si>
  <si>
    <t>ru</t>
  </si>
  <si>
    <t>si</t>
  </si>
  <si>
    <t>sk</t>
  </si>
  <si>
    <t>1.8.*</t>
  </si>
  <si>
    <t>1.7.*</t>
  </si>
  <si>
    <t>1.9.12</t>
  </si>
  <si>
    <t>&lt;1.9.12</t>
  </si>
  <si>
    <t>1.8.</t>
  </si>
  <si>
    <t>2.*</t>
  </si>
  <si>
    <t>Canada</t>
  </si>
  <si>
    <t>Netherlands</t>
  </si>
  <si>
    <t>Sweden</t>
  </si>
  <si>
    <t>Slovenia</t>
  </si>
  <si>
    <t>by</t>
  </si>
  <si>
    <t>1.4.0</t>
  </si>
  <si>
    <t>il</t>
  </si>
  <si>
    <t>1.6.2</t>
  </si>
  <si>
    <t>pt</t>
  </si>
  <si>
    <t>1.8.11.8.0</t>
  </si>
  <si>
    <t>1.3.*</t>
  </si>
  <si>
    <t>1.5.*</t>
  </si>
  <si>
    <t>Gemrany</t>
  </si>
  <si>
    <t>Israel</t>
  </si>
  <si>
    <t>totals</t>
  </si>
  <si>
    <t>am</t>
  </si>
  <si>
    <t>at</t>
  </si>
  <si>
    <t>cl</t>
  </si>
  <si>
    <t>co</t>
  </si>
  <si>
    <t>cz</t>
  </si>
  <si>
    <t>ee</t>
  </si>
  <si>
    <t>ge</t>
  </si>
  <si>
    <t>hu</t>
  </si>
  <si>
    <t>in</t>
  </si>
  <si>
    <t>jp</t>
  </si>
  <si>
    <t>lv</t>
  </si>
  <si>
    <t>me</t>
  </si>
  <si>
    <t>mk</t>
  </si>
  <si>
    <t>mx</t>
  </si>
  <si>
    <t>my</t>
  </si>
  <si>
    <t>nz</t>
  </si>
  <si>
    <t>pk</t>
  </si>
  <si>
    <t>pl</t>
  </si>
  <si>
    <t>ro</t>
  </si>
  <si>
    <t>rs</t>
  </si>
  <si>
    <t>th</t>
  </si>
  <si>
    <t>tr</t>
  </si>
  <si>
    <t>tw</t>
  </si>
  <si>
    <t>1.x</t>
  </si>
  <si>
    <t>Swirtzerland</t>
  </si>
  <si>
    <t>Indie</t>
  </si>
  <si>
    <t>Country</t>
  </si>
  <si>
    <t>VOMS in GOCDB</t>
  </si>
  <si>
    <t>Moldova</t>
  </si>
  <si>
    <t>Venezuela</t>
  </si>
  <si>
    <t>3.3.4</t>
  </si>
  <si>
    <t>3.3.3</t>
  </si>
  <si>
    <t>gLite 3.1</t>
  </si>
  <si>
    <t>gLite 3.2</t>
  </si>
  <si>
    <t>Comments</t>
  </si>
  <si>
    <t>No EMI instances found</t>
  </si>
  <si>
    <t>EMI</t>
  </si>
  <si>
    <t>5.2.5</t>
  </si>
  <si>
    <t>5.1.24</t>
  </si>
  <si>
    <t>NGI</t>
  </si>
  <si>
    <t>5.1.22</t>
  </si>
  <si>
    <t>5.1.9</t>
  </si>
  <si>
    <t>Glite</t>
  </si>
  <si>
    <t>DPM</t>
  </si>
  <si>
    <t>dCache</t>
  </si>
  <si>
    <t>storm</t>
  </si>
  <si>
    <t>CREAM</t>
  </si>
  <si>
    <t>VOMS</t>
  </si>
  <si>
    <t>WMS</t>
  </si>
  <si>
    <t>LFC</t>
  </si>
  <si>
    <t>Top-BDII</t>
  </si>
  <si>
    <t>sums</t>
  </si>
  <si>
    <t>General</t>
  </si>
  <si>
    <t>EMI services</t>
  </si>
  <si>
    <t>gLite services</t>
  </si>
  <si>
    <t>lcg-CE</t>
  </si>
  <si>
    <t>Cores</t>
  </si>
  <si>
    <t>EMI wn</t>
  </si>
  <si>
    <t># Sites</t>
  </si>
  <si>
    <t>Column1</t>
  </si>
  <si>
    <t>3.1</t>
  </si>
  <si>
    <t>3.2</t>
  </si>
  <si>
    <t># lcg-ce</t>
  </si>
  <si>
    <t>Version not published</t>
  </si>
  <si>
    <t>Product</t>
  </si>
  <si>
    <t>2.5.5</t>
  </si>
  <si>
    <t>2.6.1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</si>
</sst>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61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rgb="FF00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7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3" fillId="0" borderId="0" xfId="0" applyFont="1"/>
    <xf numFmtId="0" fontId="4" fillId="0" borderId="0" xfId="0" applyFont="1"/>
    <xf numFmtId="0" fontId="5" fillId="2" borderId="0" xfId="51"/>
    <xf numFmtId="10" fontId="0" fillId="0" borderId="0" xfId="0" applyNumberFormat="1"/>
    <xf numFmtId="0" fontId="7" fillId="0" borderId="0" xfId="0" applyFont="1"/>
    <xf numFmtId="0" fontId="6" fillId="0" borderId="0" xfId="74"/>
    <xf numFmtId="10" fontId="5" fillId="2" borderId="0" xfId="51" applyNumberFormat="1"/>
  </cellXfs>
  <cellStyles count="77">
    <cellStyle name="Explanatory Text" xfId="74" builtinId="5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6" builtinId="9" hidden="1"/>
    <cellStyle name="Good" xfId="51" builtinId="26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5" builtinId="8" hidden="1"/>
    <cellStyle name="Normal" xfId="0" builtinId="0"/>
  </cellStyles>
  <dxfs count="5">
    <dxf>
      <numFmt numFmtId="14" formatCode="0.00%"/>
    </dxf>
    <dxf>
      <numFmt numFmtId="14" formatCode="0.00%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connections" Target="connections.xml"/><Relationship Id="rId15" Type="http://schemas.openxmlformats.org/officeDocument/2006/relationships/styles" Target="styles.xml"/><Relationship Id="rId16" Type="http://schemas.openxmlformats.org/officeDocument/2006/relationships/sharedStrings" Target="sharedStrings.xml"/><Relationship Id="rId1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queryTables/queryTable1.xml><?xml version="1.0" encoding="utf-8"?>
<queryTable xmlns="http://schemas.openxmlformats.org/spreadsheetml/2006/main" name="collapsed" connectionId="1" autoFormatId="0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dcache-collapsed" connectionId="5" autoFormatId="0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torm-collapsed" connectionId="9" autoFormatId="0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cream-collapsed_1" connectionId="4" autoFormatId="0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cream-collapsed" connectionId="2" autoFormatId="0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lcg-ce_1" connectionId="7" autoFormatId="0" applyNumberFormats="0" applyBorderFormats="0" applyFontFormats="1" applyPatternFormats="1" applyAlignmentFormats="0" applyWidthHeightFormats="0"/>
</file>

<file path=xl/tables/table1.xml><?xml version="1.0" encoding="utf-8"?>
<table xmlns="http://schemas.openxmlformats.org/spreadsheetml/2006/main" id="1" name="Table1" displayName="Table1" ref="B1:J36" totalsRowShown="0">
  <autoFilter ref="B1:J36"/>
  <tableColumns count="9">
    <tableColumn id="1" name="Country"/>
    <tableColumn id="2" name="1.7.0"/>
    <tableColumn id="3" name="1.7.2"/>
    <tableColumn id="4" name="1.7.3"/>
    <tableColumn id="5" name="1.7.4"/>
    <tableColumn id="6" name="1.8.0"/>
    <tableColumn id="7" name="1.8.1" dataCellStyle="Good"/>
    <tableColumn id="8" name="1.8.2" dataCellStyle="Good"/>
    <tableColumn id="9" name="Tots">
      <calculatedColumnFormula>SUM(C2:I2)</calculatedColumnFormula>
    </tableColumn>
  </tableColumns>
  <tableStyleInfo name="TableStyleLight8" showFirstColumn="0" showLastColumn="0" showRowStripes="1" showColumnStripes="0"/>
</table>
</file>

<file path=xl/tables/table10.xml><?xml version="1.0" encoding="utf-8"?>
<table xmlns="http://schemas.openxmlformats.org/spreadsheetml/2006/main" id="10" name="Table10" displayName="Table10" ref="C2:I43" totalsRowShown="0">
  <autoFilter ref="C2:I43"/>
  <tableColumns count="7">
    <tableColumn id="1" name="NGI"/>
    <tableColumn id="2" name="5.1.9"/>
    <tableColumn id="3" name="5.1.22"/>
    <tableColumn id="4" name="5.1.24"/>
    <tableColumn id="5" name="5.2.5" dataCellStyle="Good"/>
    <tableColumn id="6" name="Version not published"/>
    <tableColumn id="7" name="Totals" dataDxfId="2">
      <calculatedColumnFormula>SUM(Table10[[#This Row],[5.1.9]:[Version not published]])</calculatedColumnFormula>
    </tableColumn>
  </tableColumns>
  <tableStyleInfo name="TableStyleLight8" showFirstColumn="0" showLastColumn="0" showRowStripes="1" showColumnStripes="0"/>
</table>
</file>

<file path=xl/tables/table11.xml><?xml version="1.0" encoding="utf-8"?>
<table xmlns="http://schemas.openxmlformats.org/spreadsheetml/2006/main" id="11" name="Table11" displayName="Table11" ref="E3:G13" totalsRowShown="0">
  <autoFilter ref="E3:G13"/>
  <tableColumns count="3">
    <tableColumn id="1" name="Product"/>
    <tableColumn id="2" name="EMI services" dataDxfId="1" dataCellStyle="Good">
      <calculatedColumnFormula>J4/(I4+J4)</calculatedColumnFormula>
    </tableColumn>
    <tableColumn id="3" name="gLite services" dataDxfId="0">
      <calculatedColumnFormula>1-F4</calculatedColumnFormula>
    </tableColumn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3:D4" totalsRowShown="0">
  <autoFilter ref="B3:D4"/>
  <tableColumns count="3">
    <tableColumn id="1" name="Column1"/>
    <tableColumn id="2" name="# Sites"/>
    <tableColumn id="3" name="Cores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B1:H22" totalsRowShown="0">
  <autoFilter ref="B1:H22"/>
  <tableColumns count="7">
    <tableColumn id="1" name="Column1"/>
    <tableColumn id="2" name="1.7.*"/>
    <tableColumn id="3" name="1.8."/>
    <tableColumn id="4" name="&lt;1.9.12"/>
    <tableColumn id="5" name="1.9.12" dataCellStyle="Good"/>
    <tableColumn id="6" name="2.*" dataCellStyle="Good"/>
    <tableColumn id="7" name="Totals">
      <calculatedColumnFormula>SUM(C2:G2)</calculatedColumnFormula>
    </tableColumn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B1:I11" totalsRowShown="0">
  <autoFilter ref="B1:I11"/>
  <tableColumns count="8">
    <tableColumn id="1" name="Country"/>
    <tableColumn id="2" name="1.3.*"/>
    <tableColumn id="3" name="1.4.0"/>
    <tableColumn id="4" name="1.5.*"/>
    <tableColumn id="5" name="1.6.2"/>
    <tableColumn id="6" name="1.7.*" dataCellStyle="Good"/>
    <tableColumn id="7" name="1.8.*" dataCellStyle="Good"/>
    <tableColumn id="8" name="totals">
      <calculatedColumnFormula>SUM(C2:H2)</calculatedColumnFormula>
    </tableColumn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B2:F46" totalsRowShown="0">
  <autoFilter ref="B2:F46"/>
  <tableColumns count="5">
    <tableColumn id="1" name="Country"/>
    <tableColumn id="2" name="3.1"/>
    <tableColumn id="3" name="3.2"/>
    <tableColumn id="4" name="1.x" dataCellStyle="Good"/>
    <tableColumn id="5" name="Totals">
      <calculatedColumnFormula>SUM(C3:E3)</calculatedColumnFormula>
    </tableColumn>
  </tableColumns>
  <tableStyleInfo name="TableStyleLight8" showFirstColumn="0" showLastColumn="0" showRowStripes="1" showColumnStripes="0"/>
</table>
</file>

<file path=xl/tables/table6.xml><?xml version="1.0" encoding="utf-8"?>
<table xmlns="http://schemas.openxmlformats.org/spreadsheetml/2006/main" id="6" name="Table6" displayName="Table6" ref="D2:E31" totalsRowShown="0">
  <autoFilter ref="D2:E31"/>
  <tableColumns count="2">
    <tableColumn id="1" name="Country" dataDxfId="4"/>
    <tableColumn id="2" name="# lcg-ce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7" name="Table7" displayName="Table7" ref="D1:G36" totalsRowShown="0">
  <autoFilter ref="D1:G36"/>
  <tableColumns count="4">
    <tableColumn id="1" name="Country"/>
    <tableColumn id="2" name="VOMS in GOCDB"/>
    <tableColumn id="5" name="2.5.5"/>
    <tableColumn id="6" name="2.6.1" dataCellStyle="Good"/>
  </tableColumns>
  <tableStyleInfo name="TableStyleLight8" showFirstColumn="0" showLastColumn="0" showRowStripes="1" showColumnStripes="0"/>
</table>
</file>

<file path=xl/tables/table8.xml><?xml version="1.0" encoding="utf-8"?>
<table xmlns="http://schemas.openxmlformats.org/spreadsheetml/2006/main" id="8" name="Table8" displayName="Table8" ref="C2:G32" totalsRowShown="0">
  <autoFilter ref="C2:G32"/>
  <tableColumns count="5">
    <tableColumn id="1" name="Country" dataDxfId="3"/>
    <tableColumn id="2" name="gLite 3.1"/>
    <tableColumn id="3" name="3.3.3" dataCellStyle="Good"/>
    <tableColumn id="4" name="3.3.4" dataCellStyle="Good"/>
    <tableColumn id="5" name="Totals">
      <calculatedColumnFormula>SUM(D3:F3)</calculatedColumnFormula>
    </tableColumn>
  </tableColumns>
  <tableStyleInfo name="TableStyleLight8" showFirstColumn="0" showLastColumn="0" showRowStripes="1" showColumnStripes="0"/>
</table>
</file>

<file path=xl/tables/table9.xml><?xml version="1.0" encoding="utf-8"?>
<table xmlns="http://schemas.openxmlformats.org/spreadsheetml/2006/main" id="9" name="Table9" displayName="Table9" ref="D4:G27" totalsRowShown="0">
  <autoFilter ref="D4:G27"/>
  <tableColumns count="4">
    <tableColumn id="1" name="Country"/>
    <tableColumn id="2" name="gLite 3.1"/>
    <tableColumn id="3" name="gLite 3.2"/>
    <tableColumn id="4" name="Totals">
      <calculatedColumnFormula>SUM(E5:F5)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Relationship Id="rId2" Type="http://schemas.openxmlformats.org/officeDocument/2006/relationships/queryTable" Target="../queryTables/query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Relationship Id="rId2" Type="http://schemas.openxmlformats.org/officeDocument/2006/relationships/queryTable" Target="../queryTables/query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Relationship Id="rId2" Type="http://schemas.openxmlformats.org/officeDocument/2006/relationships/queryTable" Target="../queryTables/query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Relationship Id="rId2" Type="http://schemas.openxmlformats.org/officeDocument/2006/relationships/queryTable" Target="../queryTables/queryTable4.xml"/><Relationship Id="rId3" Type="http://schemas.openxmlformats.org/officeDocument/2006/relationships/queryTable" Target="../queryTables/query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Relationship Id="rId2" Type="http://schemas.openxmlformats.org/officeDocument/2006/relationships/queryTable" Target="../queryTables/query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0"/>
  <sheetViews>
    <sheetView workbookViewId="0">
      <selection activeCell="E14" sqref="E14"/>
    </sheetView>
  </sheetViews>
  <sheetFormatPr baseColWidth="10" defaultColWidth="9.83203125" defaultRowHeight="15" x14ac:dyDescent="0"/>
  <cols>
    <col min="2" max="2" width="10.33203125" customWidth="1"/>
  </cols>
  <sheetData>
    <row r="1" spans="2:10">
      <c r="B1" t="s">
        <v>118</v>
      </c>
      <c r="C1" t="s">
        <v>5</v>
      </c>
      <c r="D1" t="s">
        <v>2</v>
      </c>
      <c r="E1" t="s">
        <v>6</v>
      </c>
      <c r="F1" t="s">
        <v>3</v>
      </c>
      <c r="G1" t="s">
        <v>1</v>
      </c>
      <c r="H1" s="3" t="s">
        <v>4</v>
      </c>
      <c r="I1" s="3" t="s">
        <v>0</v>
      </c>
      <c r="J1" t="s">
        <v>54</v>
      </c>
    </row>
    <row r="2" spans="2:10">
      <c r="B2" t="s">
        <v>13</v>
      </c>
      <c r="H2" s="3"/>
      <c r="I2" s="3">
        <v>2</v>
      </c>
      <c r="J2">
        <f t="shared" ref="J2:J23" si="0">SUM(C2:I2)</f>
        <v>2</v>
      </c>
    </row>
    <row r="3" spans="2:10">
      <c r="B3" t="s">
        <v>9</v>
      </c>
      <c r="G3">
        <v>1</v>
      </c>
      <c r="H3" s="3"/>
      <c r="I3" s="3">
        <v>1</v>
      </c>
      <c r="J3">
        <f t="shared" si="0"/>
        <v>2</v>
      </c>
    </row>
    <row r="4" spans="2:10">
      <c r="B4" t="s">
        <v>11</v>
      </c>
      <c r="D4">
        <v>1</v>
      </c>
      <c r="H4" s="3"/>
      <c r="I4" s="3"/>
      <c r="J4">
        <f t="shared" si="0"/>
        <v>1</v>
      </c>
    </row>
    <row r="5" spans="2:10">
      <c r="B5" t="s">
        <v>55</v>
      </c>
      <c r="G5">
        <v>5</v>
      </c>
      <c r="H5" s="3"/>
      <c r="I5" s="3">
        <v>1</v>
      </c>
      <c r="J5">
        <f t="shared" si="0"/>
        <v>6</v>
      </c>
    </row>
    <row r="6" spans="2:10">
      <c r="B6" t="s">
        <v>14</v>
      </c>
      <c r="H6" s="3"/>
      <c r="I6" s="3">
        <v>3</v>
      </c>
      <c r="J6">
        <f t="shared" si="0"/>
        <v>3</v>
      </c>
    </row>
    <row r="7" spans="2:10">
      <c r="B7" t="s">
        <v>15</v>
      </c>
      <c r="C7">
        <v>3</v>
      </c>
      <c r="E7">
        <v>2</v>
      </c>
      <c r="G7">
        <v>2</v>
      </c>
      <c r="H7" s="3"/>
      <c r="I7" s="3"/>
      <c r="J7">
        <f t="shared" si="0"/>
        <v>7</v>
      </c>
    </row>
    <row r="8" spans="2:10">
      <c r="B8" t="s">
        <v>19</v>
      </c>
      <c r="G8">
        <v>1</v>
      </c>
      <c r="H8" s="3"/>
      <c r="I8" s="3"/>
      <c r="J8">
        <f t="shared" si="0"/>
        <v>1</v>
      </c>
    </row>
    <row r="9" spans="2:10">
      <c r="B9" t="s">
        <v>20</v>
      </c>
      <c r="G9">
        <v>1</v>
      </c>
      <c r="H9" s="3"/>
      <c r="I9" s="3">
        <v>1</v>
      </c>
      <c r="J9">
        <f t="shared" si="0"/>
        <v>2</v>
      </c>
    </row>
    <row r="10" spans="2:10">
      <c r="B10" t="s">
        <v>21</v>
      </c>
      <c r="G10">
        <v>3</v>
      </c>
      <c r="H10" s="3"/>
      <c r="I10" s="3">
        <v>3</v>
      </c>
      <c r="J10">
        <f t="shared" si="0"/>
        <v>6</v>
      </c>
    </row>
    <row r="11" spans="2:10">
      <c r="B11" t="s">
        <v>22</v>
      </c>
      <c r="H11" s="3"/>
      <c r="I11" s="3">
        <v>1</v>
      </c>
      <c r="J11">
        <f t="shared" si="0"/>
        <v>1</v>
      </c>
    </row>
    <row r="12" spans="2:10">
      <c r="B12" t="s">
        <v>23</v>
      </c>
      <c r="E12">
        <v>2</v>
      </c>
      <c r="F12">
        <v>1</v>
      </c>
      <c r="G12">
        <v>6</v>
      </c>
      <c r="H12" s="3"/>
      <c r="I12" s="3">
        <v>5</v>
      </c>
      <c r="J12">
        <f t="shared" si="0"/>
        <v>14</v>
      </c>
    </row>
    <row r="13" spans="2:10">
      <c r="B13" t="s">
        <v>24</v>
      </c>
      <c r="H13" s="3"/>
      <c r="I13" s="3">
        <v>1</v>
      </c>
      <c r="J13">
        <f t="shared" si="0"/>
        <v>1</v>
      </c>
    </row>
    <row r="14" spans="2:10">
      <c r="B14" t="s">
        <v>25</v>
      </c>
      <c r="F14">
        <v>1</v>
      </c>
      <c r="G14">
        <v>25</v>
      </c>
      <c r="H14" s="3"/>
      <c r="I14" s="3">
        <v>2</v>
      </c>
      <c r="J14">
        <f t="shared" si="0"/>
        <v>28</v>
      </c>
    </row>
    <row r="15" spans="2:10">
      <c r="B15" t="s">
        <v>26</v>
      </c>
      <c r="H15" s="3"/>
      <c r="I15" s="3">
        <v>1</v>
      </c>
      <c r="J15">
        <f t="shared" si="0"/>
        <v>1</v>
      </c>
    </row>
    <row r="16" spans="2:10">
      <c r="B16" t="s">
        <v>27</v>
      </c>
      <c r="F16">
        <v>3</v>
      </c>
      <c r="H16" s="3"/>
      <c r="I16" s="3">
        <v>8</v>
      </c>
      <c r="J16">
        <f t="shared" si="0"/>
        <v>11</v>
      </c>
    </row>
    <row r="17" spans="2:10">
      <c r="B17" t="s">
        <v>28</v>
      </c>
      <c r="F17">
        <v>1</v>
      </c>
      <c r="H17" s="3">
        <v>1</v>
      </c>
      <c r="I17" s="3">
        <v>1</v>
      </c>
      <c r="J17">
        <f t="shared" si="0"/>
        <v>3</v>
      </c>
    </row>
    <row r="18" spans="2:10">
      <c r="B18" t="s">
        <v>29</v>
      </c>
      <c r="G18">
        <v>3</v>
      </c>
      <c r="H18" s="3"/>
      <c r="I18" s="3"/>
      <c r="J18">
        <f t="shared" si="0"/>
        <v>3</v>
      </c>
    </row>
    <row r="19" spans="2:10">
      <c r="B19" t="s">
        <v>30</v>
      </c>
      <c r="D19">
        <v>6</v>
      </c>
      <c r="H19" s="3"/>
      <c r="I19" s="3"/>
      <c r="J19">
        <f t="shared" si="0"/>
        <v>6</v>
      </c>
    </row>
    <row r="20" spans="2:10">
      <c r="B20" t="s">
        <v>31</v>
      </c>
      <c r="D20">
        <v>6</v>
      </c>
      <c r="F20">
        <v>9</v>
      </c>
      <c r="G20">
        <v>9</v>
      </c>
      <c r="H20" s="3"/>
      <c r="I20" s="3">
        <v>2</v>
      </c>
      <c r="J20">
        <f t="shared" si="0"/>
        <v>26</v>
      </c>
    </row>
    <row r="21" spans="2:10">
      <c r="B21" t="s">
        <v>34</v>
      </c>
      <c r="E21">
        <v>1</v>
      </c>
      <c r="G21">
        <v>1</v>
      </c>
      <c r="H21" s="3"/>
      <c r="I21" s="3"/>
      <c r="J21">
        <f t="shared" si="0"/>
        <v>2</v>
      </c>
    </row>
    <row r="22" spans="2:10">
      <c r="B22" t="s">
        <v>35</v>
      </c>
      <c r="G22">
        <v>1</v>
      </c>
      <c r="H22" s="3"/>
      <c r="I22" s="3"/>
      <c r="J22">
        <f t="shared" si="0"/>
        <v>1</v>
      </c>
    </row>
    <row r="23" spans="2:10">
      <c r="B23" t="s">
        <v>36</v>
      </c>
      <c r="G23">
        <v>1</v>
      </c>
      <c r="H23" s="3"/>
      <c r="I23" s="3"/>
      <c r="J23">
        <f t="shared" si="0"/>
        <v>1</v>
      </c>
    </row>
    <row r="24" spans="2:10">
      <c r="B24" t="s">
        <v>37</v>
      </c>
      <c r="H24" s="3"/>
      <c r="I24" s="3">
        <v>2</v>
      </c>
      <c r="J24">
        <f t="shared" ref="J24:J34" si="1">SUM(C24:I24)</f>
        <v>2</v>
      </c>
    </row>
    <row r="25" spans="2:10">
      <c r="B25" t="s">
        <v>78</v>
      </c>
      <c r="F25">
        <v>1</v>
      </c>
      <c r="H25" s="3"/>
      <c r="I25" s="3">
        <v>12</v>
      </c>
      <c r="J25">
        <f t="shared" si="1"/>
        <v>13</v>
      </c>
    </row>
    <row r="26" spans="2:10">
      <c r="B26" t="s">
        <v>41</v>
      </c>
      <c r="H26" s="3"/>
      <c r="I26" s="3">
        <v>2</v>
      </c>
      <c r="J26">
        <f t="shared" si="1"/>
        <v>2</v>
      </c>
    </row>
    <row r="27" spans="2:10">
      <c r="B27" t="s">
        <v>42</v>
      </c>
      <c r="D27">
        <v>1</v>
      </c>
      <c r="G27">
        <v>2</v>
      </c>
      <c r="H27" s="3">
        <v>1</v>
      </c>
      <c r="I27" s="3">
        <v>4</v>
      </c>
      <c r="J27">
        <f t="shared" si="1"/>
        <v>8</v>
      </c>
    </row>
    <row r="28" spans="2:10">
      <c r="B28" t="s">
        <v>43</v>
      </c>
      <c r="F28">
        <v>1</v>
      </c>
      <c r="G28">
        <v>1</v>
      </c>
      <c r="H28" s="3">
        <v>1</v>
      </c>
      <c r="I28" s="3">
        <v>2</v>
      </c>
      <c r="J28">
        <f t="shared" si="1"/>
        <v>5</v>
      </c>
    </row>
    <row r="29" spans="2:10">
      <c r="B29" t="s">
        <v>44</v>
      </c>
      <c r="E29">
        <v>1</v>
      </c>
      <c r="F29">
        <v>2</v>
      </c>
      <c r="G29">
        <v>2</v>
      </c>
      <c r="H29" s="3"/>
      <c r="I29" s="3">
        <v>6</v>
      </c>
      <c r="J29">
        <f t="shared" si="1"/>
        <v>11</v>
      </c>
    </row>
    <row r="30" spans="2:10">
      <c r="B30" t="s">
        <v>45</v>
      </c>
      <c r="G30">
        <v>1</v>
      </c>
      <c r="H30" s="3"/>
      <c r="I30" s="3">
        <v>5</v>
      </c>
      <c r="J30">
        <f t="shared" si="1"/>
        <v>6</v>
      </c>
    </row>
    <row r="31" spans="2:10">
      <c r="B31" t="s">
        <v>46</v>
      </c>
      <c r="G31">
        <v>3</v>
      </c>
      <c r="H31" s="3"/>
      <c r="I31" s="3">
        <v>4</v>
      </c>
      <c r="J31">
        <f t="shared" si="1"/>
        <v>7</v>
      </c>
    </row>
    <row r="32" spans="2:10">
      <c r="B32" t="s">
        <v>47</v>
      </c>
      <c r="H32" s="3"/>
      <c r="I32" s="3">
        <v>3</v>
      </c>
      <c r="J32">
        <f t="shared" si="1"/>
        <v>3</v>
      </c>
    </row>
    <row r="33" spans="2:10">
      <c r="B33" t="s">
        <v>49</v>
      </c>
      <c r="G33">
        <v>4</v>
      </c>
      <c r="H33" s="3"/>
      <c r="I33" s="3"/>
      <c r="J33">
        <f t="shared" si="1"/>
        <v>4</v>
      </c>
    </row>
    <row r="34" spans="2:10">
      <c r="B34" t="s">
        <v>8</v>
      </c>
      <c r="D34">
        <v>1</v>
      </c>
      <c r="F34">
        <v>2</v>
      </c>
      <c r="G34">
        <v>6</v>
      </c>
      <c r="H34" s="3"/>
      <c r="I34" s="3">
        <v>8</v>
      </c>
      <c r="J34">
        <f t="shared" si="1"/>
        <v>17</v>
      </c>
    </row>
    <row r="36" spans="2:10">
      <c r="B36" t="s">
        <v>53</v>
      </c>
      <c r="C36">
        <f t="shared" ref="C36:I36" si="2">SUM(C2:C34)</f>
        <v>3</v>
      </c>
      <c r="D36">
        <f t="shared" si="2"/>
        <v>15</v>
      </c>
      <c r="E36">
        <f t="shared" si="2"/>
        <v>6</v>
      </c>
      <c r="F36">
        <f t="shared" si="2"/>
        <v>21</v>
      </c>
      <c r="G36">
        <f t="shared" si="2"/>
        <v>78</v>
      </c>
      <c r="H36" s="3">
        <f t="shared" si="2"/>
        <v>3</v>
      </c>
      <c r="I36" s="3">
        <f t="shared" si="2"/>
        <v>80</v>
      </c>
      <c r="J36">
        <f>SUM(C36:I36)</f>
        <v>206</v>
      </c>
    </row>
    <row r="39" spans="2:10">
      <c r="C39" t="s">
        <v>143</v>
      </c>
      <c r="D39">
        <f>SUM(C36:G36)</f>
        <v>123</v>
      </c>
    </row>
    <row r="40" spans="2:10">
      <c r="D40">
        <f>SUM(H36:I36)</f>
        <v>83</v>
      </c>
    </row>
  </sheetData>
  <sortState ref="B2:J56">
    <sortCondition ref="B2:B56"/>
  </sortState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48"/>
  <sheetViews>
    <sheetView topLeftCell="A8" workbookViewId="0">
      <selection activeCell="J28" sqref="J28"/>
    </sheetView>
  </sheetViews>
  <sheetFormatPr baseColWidth="10" defaultRowHeight="15" x14ac:dyDescent="0"/>
  <cols>
    <col min="3" max="3" width="16" customWidth="1"/>
    <col min="8" max="8" width="21.5" customWidth="1"/>
  </cols>
  <sheetData>
    <row r="2" spans="3:9">
      <c r="C2" t="s">
        <v>131</v>
      </c>
      <c r="D2" t="s">
        <v>133</v>
      </c>
      <c r="E2" t="s">
        <v>132</v>
      </c>
      <c r="F2" t="s">
        <v>130</v>
      </c>
      <c r="G2" s="3" t="s">
        <v>129</v>
      </c>
      <c r="H2" t="s">
        <v>155</v>
      </c>
      <c r="I2" s="1" t="s">
        <v>53</v>
      </c>
    </row>
    <row r="3" spans="3:9">
      <c r="C3" t="s">
        <v>13</v>
      </c>
      <c r="G3" s="3"/>
      <c r="H3">
        <v>1</v>
      </c>
      <c r="I3" s="1">
        <f>SUM(Table10[[#This Row],[5.1.9]:[Version not published]])</f>
        <v>1</v>
      </c>
    </row>
    <row r="4" spans="3:9">
      <c r="C4" t="s">
        <v>9</v>
      </c>
      <c r="G4" s="3"/>
      <c r="H4">
        <v>1</v>
      </c>
      <c r="I4" s="1">
        <f>SUM(Table10[[#This Row],[5.1.9]:[Version not published]])</f>
        <v>1</v>
      </c>
    </row>
    <row r="5" spans="3:9">
      <c r="C5" t="s">
        <v>10</v>
      </c>
      <c r="G5" s="3"/>
      <c r="H5">
        <v>1</v>
      </c>
      <c r="I5" s="1">
        <f>SUM(Table10[[#This Row],[5.1.9]:[Version not published]])</f>
        <v>1</v>
      </c>
    </row>
    <row r="6" spans="3:9">
      <c r="C6" t="s">
        <v>11</v>
      </c>
      <c r="G6" s="3"/>
      <c r="H6">
        <v>3</v>
      </c>
      <c r="I6" s="1">
        <f>SUM(Table10[[#This Row],[5.1.9]:[Version not published]])</f>
        <v>3</v>
      </c>
    </row>
    <row r="7" spans="3:9">
      <c r="C7" t="s">
        <v>55</v>
      </c>
      <c r="G7" s="3"/>
      <c r="H7">
        <v>1</v>
      </c>
      <c r="I7" s="1">
        <f>SUM(Table10[[#This Row],[5.1.9]:[Version not published]])</f>
        <v>1</v>
      </c>
    </row>
    <row r="8" spans="3:9">
      <c r="C8" t="s">
        <v>12</v>
      </c>
      <c r="G8" s="3">
        <v>1</v>
      </c>
      <c r="I8" s="1">
        <f>SUM(Table10[[#This Row],[5.1.9]:[Version not published]])</f>
        <v>1</v>
      </c>
    </row>
    <row r="9" spans="3:9">
      <c r="C9" t="s">
        <v>14</v>
      </c>
      <c r="G9" s="3"/>
      <c r="H9">
        <v>2</v>
      </c>
      <c r="I9" s="1">
        <f>SUM(Table10[[#This Row],[5.1.9]:[Version not published]])</f>
        <v>2</v>
      </c>
    </row>
    <row r="10" spans="3:9">
      <c r="C10" t="s">
        <v>116</v>
      </c>
      <c r="G10" s="3">
        <v>1</v>
      </c>
      <c r="I10" s="1">
        <f>SUM(Table10[[#This Row],[5.1.9]:[Version not published]])</f>
        <v>1</v>
      </c>
    </row>
    <row r="11" spans="3:9">
      <c r="C11" t="s">
        <v>17</v>
      </c>
      <c r="E11">
        <v>1</v>
      </c>
      <c r="G11" s="3"/>
      <c r="I11" s="1">
        <f>SUM(Table10[[#This Row],[5.1.9]:[Version not published]])</f>
        <v>1</v>
      </c>
    </row>
    <row r="12" spans="3:9">
      <c r="C12" t="s">
        <v>19</v>
      </c>
      <c r="G12" s="3"/>
      <c r="H12">
        <v>2</v>
      </c>
      <c r="I12" s="1">
        <f>SUM(Table10[[#This Row],[5.1.9]:[Version not published]])</f>
        <v>2</v>
      </c>
    </row>
    <row r="13" spans="3:9">
      <c r="C13" t="s">
        <v>20</v>
      </c>
      <c r="G13" s="3"/>
      <c r="H13">
        <v>3</v>
      </c>
      <c r="I13" s="1">
        <f>SUM(Table10[[#This Row],[5.1.9]:[Version not published]])</f>
        <v>3</v>
      </c>
    </row>
    <row r="14" spans="3:9">
      <c r="C14" t="s">
        <v>21</v>
      </c>
      <c r="G14" s="3">
        <v>4</v>
      </c>
      <c r="H14">
        <v>4</v>
      </c>
      <c r="I14" s="1">
        <f>SUM(Table10[[#This Row],[5.1.9]:[Version not published]])</f>
        <v>8</v>
      </c>
    </row>
    <row r="15" spans="3:9">
      <c r="C15" t="s">
        <v>23</v>
      </c>
      <c r="G15" s="3">
        <v>2</v>
      </c>
      <c r="H15">
        <v>5</v>
      </c>
      <c r="I15" s="1">
        <f>SUM(Table10[[#This Row],[5.1.9]:[Version not published]])</f>
        <v>7</v>
      </c>
    </row>
    <row r="16" spans="3:9">
      <c r="C16" t="s">
        <v>25</v>
      </c>
      <c r="D16">
        <v>1</v>
      </c>
      <c r="F16">
        <v>1</v>
      </c>
      <c r="G16" s="3"/>
      <c r="H16">
        <v>4</v>
      </c>
      <c r="I16" s="1">
        <f>SUM(Table10[[#This Row],[5.1.9]:[Version not published]])</f>
        <v>6</v>
      </c>
    </row>
    <row r="17" spans="3:9">
      <c r="C17" t="s">
        <v>26</v>
      </c>
      <c r="G17" s="3">
        <v>1</v>
      </c>
      <c r="I17" s="1">
        <f>SUM(Table10[[#This Row],[5.1.9]:[Version not published]])</f>
        <v>1</v>
      </c>
    </row>
    <row r="18" spans="3:9">
      <c r="C18" t="s">
        <v>27</v>
      </c>
      <c r="F18">
        <v>1</v>
      </c>
      <c r="G18" s="3">
        <v>1</v>
      </c>
      <c r="H18">
        <v>2</v>
      </c>
      <c r="I18" s="1">
        <f>SUM(Table10[[#This Row],[5.1.9]:[Version not published]])</f>
        <v>4</v>
      </c>
    </row>
    <row r="19" spans="3:9">
      <c r="C19" t="s">
        <v>28</v>
      </c>
      <c r="G19" s="3"/>
      <c r="H19">
        <v>1</v>
      </c>
      <c r="I19" s="1">
        <f>SUM(Table10[[#This Row],[5.1.9]:[Version not published]])</f>
        <v>1</v>
      </c>
    </row>
    <row r="20" spans="3:9">
      <c r="C20" t="s">
        <v>29</v>
      </c>
      <c r="G20" s="3"/>
      <c r="H20">
        <v>1</v>
      </c>
      <c r="I20" s="1">
        <f>SUM(Table10[[#This Row],[5.1.9]:[Version not published]])</f>
        <v>1</v>
      </c>
    </row>
    <row r="21" spans="3:9">
      <c r="C21" t="s">
        <v>90</v>
      </c>
      <c r="F21">
        <v>1</v>
      </c>
      <c r="G21" s="3"/>
      <c r="H21">
        <v>1</v>
      </c>
      <c r="I21" s="1">
        <f>SUM(Table10[[#This Row],[5.1.9]:[Version not published]])</f>
        <v>2</v>
      </c>
    </row>
    <row r="22" spans="3:9">
      <c r="C22" t="s">
        <v>31</v>
      </c>
      <c r="G22" s="3">
        <v>5</v>
      </c>
      <c r="H22">
        <v>8</v>
      </c>
      <c r="I22" s="1">
        <f>SUM(Table10[[#This Row],[5.1.9]:[Version not published]])</f>
        <v>13</v>
      </c>
    </row>
    <row r="23" spans="3:9">
      <c r="C23" t="s">
        <v>32</v>
      </c>
      <c r="G23" s="3"/>
      <c r="H23">
        <v>2</v>
      </c>
      <c r="I23" s="1">
        <f>SUM(Table10[[#This Row],[5.1.9]:[Version not published]])</f>
        <v>2</v>
      </c>
    </row>
    <row r="24" spans="3:9">
      <c r="C24" t="s">
        <v>33</v>
      </c>
      <c r="F24">
        <v>1</v>
      </c>
      <c r="G24" s="3"/>
      <c r="H24">
        <v>1</v>
      </c>
      <c r="I24" s="1">
        <f>SUM(Table10[[#This Row],[5.1.9]:[Version not published]])</f>
        <v>2</v>
      </c>
    </row>
    <row r="25" spans="3:9">
      <c r="C25" t="s">
        <v>34</v>
      </c>
      <c r="G25" s="3"/>
      <c r="H25">
        <v>4</v>
      </c>
      <c r="I25" s="1">
        <f>SUM(Table10[[#This Row],[5.1.9]:[Version not published]])</f>
        <v>4</v>
      </c>
    </row>
    <row r="26" spans="3:9">
      <c r="C26" t="s">
        <v>120</v>
      </c>
      <c r="G26" s="3"/>
      <c r="H26">
        <v>1</v>
      </c>
      <c r="I26" s="1">
        <f>SUM(Table10[[#This Row],[5.1.9]:[Version not published]])</f>
        <v>1</v>
      </c>
    </row>
    <row r="27" spans="3:9">
      <c r="C27" t="s">
        <v>36</v>
      </c>
      <c r="G27" s="3"/>
      <c r="H27">
        <v>1</v>
      </c>
      <c r="I27" s="1">
        <f>SUM(Table10[[#This Row],[5.1.9]:[Version not published]])</f>
        <v>1</v>
      </c>
    </row>
    <row r="28" spans="3:9">
      <c r="C28" t="s">
        <v>37</v>
      </c>
      <c r="G28" s="3"/>
      <c r="H28">
        <v>1</v>
      </c>
      <c r="I28" s="1">
        <f>SUM(Table10[[#This Row],[5.1.9]:[Version not published]])</f>
        <v>1</v>
      </c>
    </row>
    <row r="29" spans="3:9">
      <c r="C29" t="s">
        <v>39</v>
      </c>
      <c r="G29" s="3"/>
      <c r="H29">
        <v>1</v>
      </c>
      <c r="I29" s="1">
        <f>SUM(Table10[[#This Row],[5.1.9]:[Version not published]])</f>
        <v>1</v>
      </c>
    </row>
    <row r="30" spans="3:9">
      <c r="C30" t="s">
        <v>78</v>
      </c>
      <c r="F30">
        <v>1</v>
      </c>
      <c r="G30" s="3"/>
      <c r="H30">
        <v>6</v>
      </c>
      <c r="I30" s="1">
        <f>SUM(Table10[[#This Row],[5.1.9]:[Version not published]])</f>
        <v>7</v>
      </c>
    </row>
    <row r="31" spans="3:9">
      <c r="C31" t="s">
        <v>42</v>
      </c>
      <c r="F31">
        <v>1</v>
      </c>
      <c r="G31" s="3">
        <v>1</v>
      </c>
      <c r="H31">
        <v>2</v>
      </c>
      <c r="I31" s="1">
        <f>SUM(Table10[[#This Row],[5.1.9]:[Version not published]])</f>
        <v>4</v>
      </c>
    </row>
    <row r="32" spans="3:9">
      <c r="C32" t="s">
        <v>43</v>
      </c>
      <c r="G32" s="3">
        <v>1</v>
      </c>
      <c r="I32" s="1">
        <f>SUM(Table10[[#This Row],[5.1.9]:[Version not published]])</f>
        <v>1</v>
      </c>
    </row>
    <row r="33" spans="3:9">
      <c r="C33" t="s">
        <v>44</v>
      </c>
      <c r="G33" s="3"/>
      <c r="H33">
        <v>2</v>
      </c>
      <c r="I33" s="1">
        <f>SUM(Table10[[#This Row],[5.1.9]:[Version not published]])</f>
        <v>2</v>
      </c>
    </row>
    <row r="34" spans="3:9">
      <c r="C34" t="s">
        <v>45</v>
      </c>
      <c r="G34" s="3">
        <v>1</v>
      </c>
      <c r="I34" s="1">
        <f>SUM(Table10[[#This Row],[5.1.9]:[Version not published]])</f>
        <v>1</v>
      </c>
    </row>
    <row r="35" spans="3:9">
      <c r="C35" t="s">
        <v>46</v>
      </c>
      <c r="F35">
        <v>1</v>
      </c>
      <c r="G35" s="3">
        <v>2</v>
      </c>
      <c r="H35">
        <v>1</v>
      </c>
      <c r="I35" s="1">
        <f>SUM(Table10[[#This Row],[5.1.9]:[Version not published]])</f>
        <v>4</v>
      </c>
    </row>
    <row r="36" spans="3:9">
      <c r="C36" t="s">
        <v>80</v>
      </c>
      <c r="G36" s="3">
        <v>1</v>
      </c>
      <c r="I36" s="1">
        <f>SUM(Table10[[#This Row],[5.1.9]:[Version not published]])</f>
        <v>1</v>
      </c>
    </row>
    <row r="37" spans="3:9">
      <c r="C37" t="s">
        <v>47</v>
      </c>
      <c r="G37" s="3">
        <v>1</v>
      </c>
      <c r="H37">
        <v>1</v>
      </c>
      <c r="I37" s="1">
        <f>SUM(Table10[[#This Row],[5.1.9]:[Version not published]])</f>
        <v>2</v>
      </c>
    </row>
    <row r="38" spans="3:9">
      <c r="C38" t="s">
        <v>49</v>
      </c>
      <c r="G38" s="3"/>
      <c r="H38">
        <v>1</v>
      </c>
      <c r="I38" s="1">
        <f>SUM(Table10[[#This Row],[5.1.9]:[Version not published]])</f>
        <v>1</v>
      </c>
    </row>
    <row r="39" spans="3:9">
      <c r="C39" t="s">
        <v>50</v>
      </c>
      <c r="G39" s="3"/>
      <c r="H39">
        <v>3</v>
      </c>
      <c r="I39" s="1">
        <f>SUM(Table10[[#This Row],[5.1.9]:[Version not published]])</f>
        <v>3</v>
      </c>
    </row>
    <row r="40" spans="3:9">
      <c r="C40" t="s">
        <v>51</v>
      </c>
      <c r="G40" s="3"/>
      <c r="H40">
        <v>1</v>
      </c>
      <c r="I40" s="1">
        <f>SUM(Table10[[#This Row],[5.1.9]:[Version not published]])</f>
        <v>1</v>
      </c>
    </row>
    <row r="41" spans="3:9">
      <c r="C41" t="s">
        <v>52</v>
      </c>
      <c r="G41" s="3">
        <v>1</v>
      </c>
      <c r="H41">
        <v>3</v>
      </c>
      <c r="I41" s="1">
        <f>SUM(Table10[[#This Row],[5.1.9]:[Version not published]])</f>
        <v>4</v>
      </c>
    </row>
    <row r="42" spans="3:9">
      <c r="C42" t="s">
        <v>121</v>
      </c>
      <c r="G42" s="3"/>
      <c r="H42">
        <v>1</v>
      </c>
      <c r="I42" s="1">
        <f>SUM(Table10[[#This Row],[5.1.9]:[Version not published]])</f>
        <v>1</v>
      </c>
    </row>
    <row r="43" spans="3:9">
      <c r="C43" s="1" t="s">
        <v>53</v>
      </c>
      <c r="D43" s="1">
        <f>SUM(D3:D42)</f>
        <v>1</v>
      </c>
      <c r="E43" s="1">
        <f>SUM(E3:E42)</f>
        <v>1</v>
      </c>
      <c r="F43" s="1">
        <f>SUM(F3:F42)</f>
        <v>7</v>
      </c>
      <c r="G43" s="1">
        <f>SUM(G3:G42)</f>
        <v>23</v>
      </c>
      <c r="H43" s="1">
        <f>SUM(H3:H42)</f>
        <v>72</v>
      </c>
      <c r="I43" s="1">
        <f>SUM(Table10[[#This Row],[5.1.9]:[Version not published]])</f>
        <v>104</v>
      </c>
    </row>
    <row r="48" spans="3:9">
      <c r="D48">
        <f>SUM(D43:F43)+H43</f>
        <v>81</v>
      </c>
    </row>
  </sheetData>
  <sortState ref="C3:H48">
    <sortCondition ref="C3"/>
  </sortState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workbookViewId="0">
      <selection sqref="A1:B43"/>
    </sheetView>
  </sheetViews>
  <sheetFormatPr baseColWidth="10" defaultRowHeight="15" x14ac:dyDescent="0"/>
  <sheetData>
    <row r="1" spans="1:2">
      <c r="A1" t="s">
        <v>13</v>
      </c>
      <c r="B1" t="s">
        <v>92</v>
      </c>
    </row>
    <row r="2" spans="1:2">
      <c r="A2" t="s">
        <v>9</v>
      </c>
      <c r="B2" t="s">
        <v>93</v>
      </c>
    </row>
    <row r="3" spans="1:2">
      <c r="A3" t="s">
        <v>14</v>
      </c>
      <c r="B3" t="s">
        <v>56</v>
      </c>
    </row>
    <row r="4" spans="1:2">
      <c r="A4" t="s">
        <v>55</v>
      </c>
      <c r="B4" t="s">
        <v>57</v>
      </c>
    </row>
    <row r="5" spans="1:2">
      <c r="A5" t="s">
        <v>12</v>
      </c>
      <c r="B5" t="s">
        <v>58</v>
      </c>
    </row>
    <row r="6" spans="1:2">
      <c r="A6" t="s">
        <v>14</v>
      </c>
      <c r="B6" t="s">
        <v>81</v>
      </c>
    </row>
    <row r="7" spans="1:2">
      <c r="A7" t="s">
        <v>116</v>
      </c>
      <c r="B7" t="s">
        <v>59</v>
      </c>
    </row>
    <row r="8" spans="1:2">
      <c r="A8" t="s">
        <v>16</v>
      </c>
      <c r="B8" t="s">
        <v>94</v>
      </c>
    </row>
    <row r="9" spans="1:2">
      <c r="A9" t="s">
        <v>17</v>
      </c>
      <c r="B9" t="s">
        <v>60</v>
      </c>
    </row>
    <row r="10" spans="1:2">
      <c r="A10" t="s">
        <v>18</v>
      </c>
      <c r="B10" t="s">
        <v>95</v>
      </c>
    </row>
    <row r="11" spans="1:2">
      <c r="A11" t="s">
        <v>20</v>
      </c>
      <c r="B11" t="s">
        <v>96</v>
      </c>
    </row>
    <row r="12" spans="1:2">
      <c r="A12" t="s">
        <v>21</v>
      </c>
      <c r="B12" t="s">
        <v>61</v>
      </c>
    </row>
    <row r="13" spans="1:2">
      <c r="A13" t="s">
        <v>22</v>
      </c>
      <c r="B13" t="s">
        <v>97</v>
      </c>
    </row>
    <row r="14" spans="1:2">
      <c r="A14" t="s">
        <v>23</v>
      </c>
      <c r="B14" t="s">
        <v>62</v>
      </c>
    </row>
    <row r="15" spans="1:2">
      <c r="A15" t="s">
        <v>25</v>
      </c>
      <c r="B15" t="s">
        <v>63</v>
      </c>
    </row>
    <row r="16" spans="1:2">
      <c r="A16" t="s">
        <v>26</v>
      </c>
      <c r="B16" t="s">
        <v>98</v>
      </c>
    </row>
    <row r="17" spans="1:2">
      <c r="A17" t="s">
        <v>27</v>
      </c>
      <c r="B17" t="s">
        <v>64</v>
      </c>
    </row>
    <row r="18" spans="1:2">
      <c r="A18" t="s">
        <v>29</v>
      </c>
      <c r="B18" t="s">
        <v>99</v>
      </c>
    </row>
    <row r="19" spans="1:2">
      <c r="A19" t="s">
        <v>90</v>
      </c>
      <c r="B19" t="s">
        <v>83</v>
      </c>
    </row>
    <row r="20" spans="1:2">
      <c r="A20" t="s">
        <v>117</v>
      </c>
      <c r="B20" t="s">
        <v>100</v>
      </c>
    </row>
    <row r="21" spans="1:2">
      <c r="A21" t="s">
        <v>31</v>
      </c>
      <c r="B21" t="s">
        <v>65</v>
      </c>
    </row>
    <row r="22" spans="1:2">
      <c r="A22" t="s">
        <v>32</v>
      </c>
      <c r="B22" t="s">
        <v>101</v>
      </c>
    </row>
    <row r="23" spans="1:2">
      <c r="A23" t="s">
        <v>33</v>
      </c>
      <c r="B23" t="s">
        <v>66</v>
      </c>
    </row>
    <row r="24" spans="1:2">
      <c r="A24" t="s">
        <v>35</v>
      </c>
      <c r="B24" t="s">
        <v>102</v>
      </c>
    </row>
    <row r="25" spans="1:2">
      <c r="A25" t="s">
        <v>36</v>
      </c>
      <c r="B25" t="s">
        <v>103</v>
      </c>
    </row>
    <row r="26" spans="1:2">
      <c r="A26" t="s">
        <v>37</v>
      </c>
      <c r="B26" t="s">
        <v>104</v>
      </c>
    </row>
    <row r="27" spans="1:2">
      <c r="A27" t="s">
        <v>38</v>
      </c>
      <c r="B27" t="s">
        <v>105</v>
      </c>
    </row>
    <row r="28" spans="1:2">
      <c r="A28" t="s">
        <v>39</v>
      </c>
      <c r="B28" t="s">
        <v>106</v>
      </c>
    </row>
    <row r="29" spans="1:2">
      <c r="A29" t="s">
        <v>78</v>
      </c>
      <c r="B29" t="s">
        <v>67</v>
      </c>
    </row>
    <row r="30" spans="1:2">
      <c r="A30" t="s">
        <v>40</v>
      </c>
      <c r="B30" t="s">
        <v>107</v>
      </c>
    </row>
    <row r="31" spans="1:2">
      <c r="A31" t="s">
        <v>41</v>
      </c>
      <c r="B31" t="s">
        <v>108</v>
      </c>
    </row>
    <row r="32" spans="1:2">
      <c r="A32" t="s">
        <v>42</v>
      </c>
      <c r="B32" t="s">
        <v>109</v>
      </c>
    </row>
    <row r="33" spans="1:2">
      <c r="A33" t="s">
        <v>43</v>
      </c>
      <c r="B33" t="s">
        <v>85</v>
      </c>
    </row>
    <row r="34" spans="1:2">
      <c r="A34" t="s">
        <v>44</v>
      </c>
      <c r="B34" t="s">
        <v>110</v>
      </c>
    </row>
    <row r="35" spans="1:2">
      <c r="A35" t="s">
        <v>45</v>
      </c>
      <c r="B35" t="s">
        <v>111</v>
      </c>
    </row>
    <row r="36" spans="1:2">
      <c r="A36" t="s">
        <v>46</v>
      </c>
      <c r="B36" t="s">
        <v>68</v>
      </c>
    </row>
    <row r="37" spans="1:2">
      <c r="A37" t="s">
        <v>80</v>
      </c>
      <c r="B37" t="s">
        <v>69</v>
      </c>
    </row>
    <row r="38" spans="1:2">
      <c r="A38" t="s">
        <v>47</v>
      </c>
      <c r="B38" t="s">
        <v>70</v>
      </c>
    </row>
    <row r="39" spans="1:2">
      <c r="A39" t="s">
        <v>48</v>
      </c>
      <c r="B39" t="s">
        <v>112</v>
      </c>
    </row>
    <row r="40" spans="1:2">
      <c r="A40" t="s">
        <v>49</v>
      </c>
      <c r="B40" t="s">
        <v>113</v>
      </c>
    </row>
    <row r="41" spans="1:2">
      <c r="A41" t="s">
        <v>50</v>
      </c>
      <c r="B41" t="s">
        <v>114</v>
      </c>
    </row>
    <row r="42" spans="1:2">
      <c r="A42" t="s">
        <v>51</v>
      </c>
      <c r="B42" t="s">
        <v>7</v>
      </c>
    </row>
    <row r="43" spans="1:2">
      <c r="A43" t="s">
        <v>52</v>
      </c>
      <c r="B43" t="s">
        <v>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J13"/>
  <sheetViews>
    <sheetView workbookViewId="0">
      <selection activeCell="E26" sqref="E26"/>
    </sheetView>
  </sheetViews>
  <sheetFormatPr baseColWidth="10" defaultRowHeight="15" x14ac:dyDescent="0"/>
  <cols>
    <col min="6" max="6" width="13.83203125" customWidth="1"/>
    <col min="7" max="7" width="14.6640625" customWidth="1"/>
  </cols>
  <sheetData>
    <row r="3" spans="5:10">
      <c r="E3" t="s">
        <v>156</v>
      </c>
      <c r="F3" t="s">
        <v>145</v>
      </c>
      <c r="G3" t="s">
        <v>146</v>
      </c>
      <c r="I3" s="6" t="s">
        <v>134</v>
      </c>
      <c r="J3" s="6" t="s">
        <v>128</v>
      </c>
    </row>
    <row r="4" spans="5:10">
      <c r="E4" t="s">
        <v>144</v>
      </c>
      <c r="F4" s="7">
        <f t="shared" ref="F4:F13" si="0">J4/(I4+J4)</f>
        <v>0.23974255832662913</v>
      </c>
      <c r="G4" s="4">
        <f>1-F4</f>
        <v>0.76025744167337084</v>
      </c>
      <c r="I4" s="6">
        <f>SUM(I5:I13)</f>
        <v>945</v>
      </c>
      <c r="J4" s="6">
        <f>SUM(J5:J13)</f>
        <v>298</v>
      </c>
    </row>
    <row r="5" spans="5:10">
      <c r="E5" t="s">
        <v>135</v>
      </c>
      <c r="F5" s="7">
        <f t="shared" si="0"/>
        <v>0.41249999999999998</v>
      </c>
      <c r="G5" s="4">
        <f t="shared" ref="G5:G13" si="1">1-F5</f>
        <v>0.58750000000000002</v>
      </c>
      <c r="I5" s="6">
        <v>141</v>
      </c>
      <c r="J5" s="6">
        <v>99</v>
      </c>
    </row>
    <row r="6" spans="5:10">
      <c r="E6" t="s">
        <v>136</v>
      </c>
      <c r="F6" s="7">
        <f t="shared" si="0"/>
        <v>0.46268656716417911</v>
      </c>
      <c r="G6" s="4">
        <f t="shared" si="1"/>
        <v>0.53731343283582089</v>
      </c>
      <c r="I6" s="6">
        <v>36</v>
      </c>
      <c r="J6" s="6">
        <v>31</v>
      </c>
    </row>
    <row r="7" spans="5:10">
      <c r="E7" t="s">
        <v>137</v>
      </c>
      <c r="F7" s="7">
        <f t="shared" si="0"/>
        <v>0.50980392156862742</v>
      </c>
      <c r="G7" s="4">
        <f t="shared" si="1"/>
        <v>0.49019607843137258</v>
      </c>
      <c r="I7" s="6">
        <v>25</v>
      </c>
      <c r="J7" s="6">
        <v>26</v>
      </c>
    </row>
    <row r="8" spans="5:10">
      <c r="E8" t="s">
        <v>138</v>
      </c>
      <c r="F8" s="7">
        <f t="shared" si="0"/>
        <v>0.17741935483870969</v>
      </c>
      <c r="G8" s="4">
        <f t="shared" si="1"/>
        <v>0.82258064516129026</v>
      </c>
      <c r="I8" s="6">
        <v>306</v>
      </c>
      <c r="J8" s="6">
        <v>66</v>
      </c>
    </row>
    <row r="9" spans="5:10">
      <c r="E9" t="s">
        <v>147</v>
      </c>
      <c r="F9" s="7">
        <f t="shared" si="0"/>
        <v>0</v>
      </c>
      <c r="G9" s="4">
        <f t="shared" si="1"/>
        <v>1</v>
      </c>
      <c r="I9" s="6">
        <v>154</v>
      </c>
      <c r="J9" s="6">
        <v>0</v>
      </c>
    </row>
    <row r="10" spans="5:10">
      <c r="E10" t="s">
        <v>139</v>
      </c>
      <c r="F10" s="7">
        <f t="shared" si="0"/>
        <v>0</v>
      </c>
      <c r="G10" s="4">
        <f t="shared" si="1"/>
        <v>1</v>
      </c>
      <c r="I10" s="6">
        <v>64</v>
      </c>
      <c r="J10" s="6">
        <v>0</v>
      </c>
    </row>
    <row r="11" spans="5:10">
      <c r="E11" t="s">
        <v>140</v>
      </c>
      <c r="F11" s="7">
        <f t="shared" si="0"/>
        <v>0.35333333333333333</v>
      </c>
      <c r="G11" s="4">
        <f t="shared" si="1"/>
        <v>0.64666666666666672</v>
      </c>
      <c r="I11" s="6">
        <v>97</v>
      </c>
      <c r="J11" s="6">
        <v>53</v>
      </c>
    </row>
    <row r="12" spans="5:10">
      <c r="E12" t="s">
        <v>141</v>
      </c>
      <c r="F12" s="7">
        <f t="shared" si="0"/>
        <v>0</v>
      </c>
      <c r="G12" s="4">
        <f t="shared" si="1"/>
        <v>1</v>
      </c>
      <c r="I12" s="6">
        <v>41</v>
      </c>
      <c r="J12" s="6">
        <v>0</v>
      </c>
    </row>
    <row r="13" spans="5:10">
      <c r="E13" t="s">
        <v>142</v>
      </c>
      <c r="F13" s="7">
        <f t="shared" si="0"/>
        <v>0.22115384615384615</v>
      </c>
      <c r="G13" s="4">
        <f t="shared" si="1"/>
        <v>0.77884615384615385</v>
      </c>
      <c r="I13" s="6">
        <v>81</v>
      </c>
      <c r="J13" s="6">
        <v>23</v>
      </c>
    </row>
  </sheetData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4"/>
  <sheetViews>
    <sheetView workbookViewId="0">
      <selection activeCell="D7" sqref="D7"/>
    </sheetView>
  </sheetViews>
  <sheetFormatPr baseColWidth="10" defaultRowHeight="15" x14ac:dyDescent="0"/>
  <cols>
    <col min="1" max="1" width="11" customWidth="1"/>
  </cols>
  <sheetData>
    <row r="3" spans="2:4">
      <c r="B3" t="s">
        <v>151</v>
      </c>
      <c r="C3" t="s">
        <v>150</v>
      </c>
      <c r="D3" t="s">
        <v>148</v>
      </c>
    </row>
    <row r="4" spans="2:4">
      <c r="B4" t="s">
        <v>149</v>
      </c>
      <c r="C4">
        <v>14</v>
      </c>
      <c r="D4">
        <v>3900</v>
      </c>
    </row>
  </sheetData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6"/>
  <sheetViews>
    <sheetView workbookViewId="0">
      <selection activeCell="J14" sqref="J14"/>
    </sheetView>
  </sheetViews>
  <sheetFormatPr baseColWidth="10" defaultColWidth="9.6640625" defaultRowHeight="15" x14ac:dyDescent="0"/>
  <cols>
    <col min="2" max="2" width="11" customWidth="1"/>
    <col min="5" max="5" width="9.83203125" customWidth="1"/>
  </cols>
  <sheetData>
    <row r="1" spans="2:8">
      <c r="B1" t="s">
        <v>151</v>
      </c>
      <c r="C1" t="s">
        <v>72</v>
      </c>
      <c r="D1" t="s">
        <v>75</v>
      </c>
      <c r="E1" t="s">
        <v>74</v>
      </c>
      <c r="F1" t="s">
        <v>73</v>
      </c>
      <c r="G1" t="s">
        <v>76</v>
      </c>
      <c r="H1" s="1" t="s">
        <v>53</v>
      </c>
    </row>
    <row r="2" spans="2:8">
      <c r="B2" t="s">
        <v>11</v>
      </c>
      <c r="D2">
        <v>1</v>
      </c>
      <c r="F2" s="3"/>
      <c r="G2" s="3"/>
      <c r="H2">
        <f>SUM(C2:G2)</f>
        <v>1</v>
      </c>
    </row>
    <row r="3" spans="2:8">
      <c r="B3" t="s">
        <v>55</v>
      </c>
      <c r="D3">
        <v>2</v>
      </c>
      <c r="E3">
        <v>2</v>
      </c>
      <c r="F3" s="3"/>
      <c r="G3" s="3"/>
      <c r="H3">
        <f t="shared" ref="H3:H22" si="0">SUM(C3:G3)</f>
        <v>4</v>
      </c>
    </row>
    <row r="4" spans="2:8">
      <c r="B4" t="s">
        <v>12</v>
      </c>
      <c r="D4">
        <v>1</v>
      </c>
      <c r="E4">
        <v>1</v>
      </c>
      <c r="F4" s="3"/>
      <c r="G4" s="3"/>
      <c r="H4">
        <f t="shared" si="0"/>
        <v>2</v>
      </c>
    </row>
    <row r="5" spans="2:8">
      <c r="B5" t="s">
        <v>77</v>
      </c>
      <c r="D5">
        <v>1</v>
      </c>
      <c r="E5">
        <v>4</v>
      </c>
      <c r="F5" s="3">
        <v>3</v>
      </c>
      <c r="G5" s="3"/>
      <c r="H5">
        <f t="shared" si="0"/>
        <v>8</v>
      </c>
    </row>
    <row r="6" spans="2:8">
      <c r="B6" t="s">
        <v>15</v>
      </c>
      <c r="E6">
        <v>2</v>
      </c>
      <c r="F6" s="3"/>
      <c r="G6" s="3"/>
      <c r="H6">
        <f t="shared" si="0"/>
        <v>2</v>
      </c>
    </row>
    <row r="7" spans="2:8">
      <c r="B7" t="s">
        <v>17</v>
      </c>
      <c r="E7">
        <v>1</v>
      </c>
      <c r="F7" s="3"/>
      <c r="G7" s="3"/>
      <c r="H7">
        <f t="shared" si="0"/>
        <v>1</v>
      </c>
    </row>
    <row r="8" spans="2:8">
      <c r="B8" t="s">
        <v>21</v>
      </c>
      <c r="E8">
        <v>5</v>
      </c>
      <c r="F8" s="3">
        <v>11</v>
      </c>
      <c r="G8" s="3">
        <v>2</v>
      </c>
      <c r="H8">
        <f t="shared" si="0"/>
        <v>18</v>
      </c>
    </row>
    <row r="9" spans="2:8">
      <c r="B9" t="s">
        <v>23</v>
      </c>
      <c r="E9">
        <v>2</v>
      </c>
      <c r="F9" s="3">
        <v>6</v>
      </c>
      <c r="G9" s="3"/>
      <c r="H9">
        <f t="shared" si="0"/>
        <v>8</v>
      </c>
    </row>
    <row r="10" spans="2:8">
      <c r="B10" t="s">
        <v>24</v>
      </c>
      <c r="F10" s="3">
        <v>1</v>
      </c>
      <c r="G10" s="3"/>
      <c r="H10">
        <f t="shared" si="0"/>
        <v>1</v>
      </c>
    </row>
    <row r="11" spans="2:8">
      <c r="B11" t="s">
        <v>25</v>
      </c>
      <c r="F11" s="3">
        <v>3</v>
      </c>
      <c r="G11" s="3"/>
      <c r="H11">
        <f t="shared" si="0"/>
        <v>3</v>
      </c>
    </row>
    <row r="12" spans="2:8">
      <c r="B12" t="s">
        <v>27</v>
      </c>
      <c r="C12">
        <v>1</v>
      </c>
      <c r="F12" s="3"/>
      <c r="G12" s="3"/>
      <c r="H12">
        <f t="shared" si="0"/>
        <v>1</v>
      </c>
    </row>
    <row r="13" spans="2:8">
      <c r="B13" t="s">
        <v>31</v>
      </c>
      <c r="E13">
        <v>3</v>
      </c>
      <c r="F13" s="3"/>
      <c r="G13" s="3"/>
      <c r="H13">
        <f t="shared" si="0"/>
        <v>3</v>
      </c>
    </row>
    <row r="14" spans="2:8">
      <c r="B14" t="s">
        <v>33</v>
      </c>
      <c r="E14">
        <v>1</v>
      </c>
      <c r="F14" s="3"/>
      <c r="G14" s="3"/>
      <c r="H14">
        <f t="shared" si="0"/>
        <v>1</v>
      </c>
    </row>
    <row r="15" spans="2:8">
      <c r="B15" t="s">
        <v>78</v>
      </c>
      <c r="C15">
        <v>1</v>
      </c>
      <c r="F15" s="3">
        <v>1</v>
      </c>
      <c r="G15" s="3"/>
      <c r="H15">
        <f t="shared" si="0"/>
        <v>2</v>
      </c>
    </row>
    <row r="16" spans="2:8">
      <c r="B16" t="s">
        <v>46</v>
      </c>
      <c r="E16">
        <v>4</v>
      </c>
      <c r="F16" s="3"/>
      <c r="G16" s="3"/>
      <c r="H16">
        <f t="shared" si="0"/>
        <v>4</v>
      </c>
    </row>
    <row r="17" spans="2:8">
      <c r="B17" t="s">
        <v>79</v>
      </c>
      <c r="F17" s="3"/>
      <c r="G17" s="3">
        <v>1</v>
      </c>
      <c r="H17">
        <f t="shared" si="0"/>
        <v>1</v>
      </c>
    </row>
    <row r="18" spans="2:8">
      <c r="B18" t="s">
        <v>80</v>
      </c>
      <c r="E18">
        <v>1</v>
      </c>
      <c r="F18" s="3">
        <v>1</v>
      </c>
      <c r="G18" s="3"/>
      <c r="H18">
        <f t="shared" si="0"/>
        <v>2</v>
      </c>
    </row>
    <row r="19" spans="2:8">
      <c r="B19" t="s">
        <v>47</v>
      </c>
      <c r="E19">
        <v>1</v>
      </c>
      <c r="F19" s="3"/>
      <c r="G19" s="3"/>
      <c r="H19">
        <f t="shared" si="0"/>
        <v>1</v>
      </c>
    </row>
    <row r="20" spans="2:8">
      <c r="B20" t="s">
        <v>46</v>
      </c>
      <c r="D20">
        <v>1</v>
      </c>
      <c r="E20">
        <v>1</v>
      </c>
      <c r="F20" s="3"/>
      <c r="G20" s="3"/>
      <c r="H20">
        <f t="shared" si="0"/>
        <v>2</v>
      </c>
    </row>
    <row r="21" spans="2:8">
      <c r="B21" t="s">
        <v>52</v>
      </c>
      <c r="F21" s="3">
        <v>2</v>
      </c>
      <c r="G21" s="3"/>
      <c r="H21">
        <f t="shared" si="0"/>
        <v>2</v>
      </c>
    </row>
    <row r="22" spans="2:8">
      <c r="B22" s="1" t="s">
        <v>53</v>
      </c>
      <c r="C22">
        <f>SUM(C2:C21)</f>
        <v>2</v>
      </c>
      <c r="D22">
        <f>SUM(D2:D21)</f>
        <v>6</v>
      </c>
      <c r="E22">
        <f>SUM(E2:E21)</f>
        <v>28</v>
      </c>
      <c r="F22" s="3">
        <f>SUM(F2:F21)</f>
        <v>28</v>
      </c>
      <c r="G22" s="3">
        <f>SUM(G2:G21)</f>
        <v>3</v>
      </c>
      <c r="H22">
        <f t="shared" si="0"/>
        <v>67</v>
      </c>
    </row>
    <row r="26" spans="2:8">
      <c r="C26" t="s">
        <v>143</v>
      </c>
      <c r="D26">
        <f>SUM(C22:E22)</f>
        <v>36</v>
      </c>
      <c r="E26">
        <f>SUM(F22:G22)</f>
        <v>31</v>
      </c>
    </row>
  </sheetData>
  <sortState ref="B2:G22">
    <sortCondition ref="B2:B22"/>
  </sortState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G2" sqref="G2:H11"/>
    </sheetView>
  </sheetViews>
  <sheetFormatPr baseColWidth="10" defaultColWidth="9.6640625" defaultRowHeight="15" x14ac:dyDescent="0"/>
  <cols>
    <col min="2" max="2" width="10.33203125" customWidth="1"/>
  </cols>
  <sheetData>
    <row r="1" spans="2:9">
      <c r="B1" t="s">
        <v>118</v>
      </c>
      <c r="C1" t="s">
        <v>87</v>
      </c>
      <c r="D1" t="s">
        <v>82</v>
      </c>
      <c r="E1" t="s">
        <v>88</v>
      </c>
      <c r="F1" t="s">
        <v>84</v>
      </c>
      <c r="G1" t="s">
        <v>72</v>
      </c>
      <c r="H1" t="s">
        <v>71</v>
      </c>
      <c r="I1" t="s">
        <v>91</v>
      </c>
    </row>
    <row r="2" spans="2:9">
      <c r="B2" t="s">
        <v>14</v>
      </c>
      <c r="G2" s="3">
        <v>1</v>
      </c>
      <c r="H2" s="3"/>
      <c r="I2">
        <f>SUM(C2:H2)</f>
        <v>1</v>
      </c>
    </row>
    <row r="3" spans="2:9">
      <c r="B3" t="s">
        <v>77</v>
      </c>
      <c r="G3" s="3">
        <v>1</v>
      </c>
      <c r="H3" s="3"/>
      <c r="I3">
        <f t="shared" ref="I3:I11" si="0">SUM(C3:H3)</f>
        <v>1</v>
      </c>
    </row>
    <row r="4" spans="2:9">
      <c r="B4" t="s">
        <v>89</v>
      </c>
      <c r="G4" s="3" t="s">
        <v>86</v>
      </c>
      <c r="H4" s="3"/>
      <c r="I4">
        <f t="shared" si="0"/>
        <v>0</v>
      </c>
    </row>
    <row r="5" spans="2:9">
      <c r="B5" t="s">
        <v>23</v>
      </c>
      <c r="D5">
        <v>1</v>
      </c>
      <c r="G5" s="3"/>
      <c r="H5" s="3">
        <v>2</v>
      </c>
      <c r="I5">
        <f t="shared" si="0"/>
        <v>3</v>
      </c>
    </row>
    <row r="6" spans="2:9">
      <c r="B6" t="s">
        <v>27</v>
      </c>
      <c r="D6">
        <v>1</v>
      </c>
      <c r="G6" s="3"/>
      <c r="H6" s="3"/>
      <c r="I6">
        <f t="shared" si="0"/>
        <v>1</v>
      </c>
    </row>
    <row r="7" spans="2:9">
      <c r="B7" t="s">
        <v>90</v>
      </c>
      <c r="F7">
        <v>1</v>
      </c>
      <c r="G7" s="3"/>
      <c r="H7" s="3">
        <v>2</v>
      </c>
      <c r="I7">
        <f t="shared" si="0"/>
        <v>3</v>
      </c>
    </row>
    <row r="8" spans="2:9">
      <c r="B8" t="s">
        <v>31</v>
      </c>
      <c r="D8">
        <v>17</v>
      </c>
      <c r="F8">
        <v>2</v>
      </c>
      <c r="G8" s="3">
        <v>1</v>
      </c>
      <c r="H8" s="3">
        <v>14</v>
      </c>
      <c r="I8">
        <f t="shared" si="0"/>
        <v>34</v>
      </c>
    </row>
    <row r="9" spans="2:9">
      <c r="B9" t="s">
        <v>43</v>
      </c>
      <c r="G9" s="3">
        <v>3</v>
      </c>
      <c r="H9" s="3"/>
      <c r="I9">
        <f t="shared" si="0"/>
        <v>3</v>
      </c>
    </row>
    <row r="10" spans="2:9">
      <c r="B10" t="s">
        <v>52</v>
      </c>
      <c r="C10">
        <v>1</v>
      </c>
      <c r="E10">
        <v>2</v>
      </c>
      <c r="G10" s="3"/>
      <c r="H10" s="3">
        <v>2</v>
      </c>
      <c r="I10">
        <f t="shared" si="0"/>
        <v>5</v>
      </c>
    </row>
    <row r="11" spans="2:9">
      <c r="B11" t="s">
        <v>53</v>
      </c>
      <c r="C11">
        <f t="shared" ref="C11:H11" si="1">SUM(C2:C10)</f>
        <v>1</v>
      </c>
      <c r="D11">
        <f t="shared" si="1"/>
        <v>19</v>
      </c>
      <c r="E11">
        <f t="shared" si="1"/>
        <v>2</v>
      </c>
      <c r="F11">
        <f t="shared" si="1"/>
        <v>3</v>
      </c>
      <c r="G11" s="3">
        <f t="shared" si="1"/>
        <v>6</v>
      </c>
      <c r="H11" s="3">
        <f t="shared" si="1"/>
        <v>20</v>
      </c>
      <c r="I11">
        <f t="shared" si="0"/>
        <v>51</v>
      </c>
    </row>
    <row r="13" spans="2:9">
      <c r="F13" t="s">
        <v>143</v>
      </c>
    </row>
    <row r="14" spans="2:9">
      <c r="F14">
        <f>SUM(C11:F11)</f>
        <v>25</v>
      </c>
    </row>
    <row r="15" spans="2:9">
      <c r="F15">
        <f>SUM(G11:H11)</f>
        <v>26</v>
      </c>
    </row>
  </sheetData>
  <sortState ref="B2:H10">
    <sortCondition ref="B2:B10"/>
  </sortState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9"/>
  <sheetViews>
    <sheetView workbookViewId="0">
      <selection activeCell="E3" sqref="E3:E46"/>
    </sheetView>
  </sheetViews>
  <sheetFormatPr baseColWidth="10" defaultColWidth="9.6640625" defaultRowHeight="15" x14ac:dyDescent="0"/>
  <cols>
    <col min="2" max="2" width="13.6640625" customWidth="1"/>
  </cols>
  <sheetData>
    <row r="2" spans="2:6">
      <c r="B2" t="s">
        <v>118</v>
      </c>
      <c r="C2" t="s">
        <v>152</v>
      </c>
      <c r="D2" t="s">
        <v>153</v>
      </c>
      <c r="E2" t="s">
        <v>115</v>
      </c>
      <c r="F2" s="1" t="s">
        <v>53</v>
      </c>
    </row>
    <row r="3" spans="2:6">
      <c r="B3" t="s">
        <v>13</v>
      </c>
      <c r="D3">
        <v>1</v>
      </c>
      <c r="E3" s="3"/>
      <c r="F3">
        <f>SUM(C3:E3)</f>
        <v>1</v>
      </c>
    </row>
    <row r="4" spans="2:6">
      <c r="B4" t="s">
        <v>9</v>
      </c>
      <c r="D4">
        <v>3</v>
      </c>
      <c r="E4" s="3"/>
      <c r="F4">
        <f t="shared" ref="F4:F46" si="0">SUM(C4:E4)</f>
        <v>3</v>
      </c>
    </row>
    <row r="5" spans="2:6">
      <c r="B5" t="s">
        <v>14</v>
      </c>
      <c r="D5">
        <v>2</v>
      </c>
      <c r="E5" s="3"/>
      <c r="F5">
        <f t="shared" si="0"/>
        <v>2</v>
      </c>
    </row>
    <row r="6" spans="2:6">
      <c r="B6" t="s">
        <v>55</v>
      </c>
      <c r="D6">
        <v>3</v>
      </c>
      <c r="E6" s="3"/>
      <c r="F6">
        <f t="shared" si="0"/>
        <v>3</v>
      </c>
    </row>
    <row r="7" spans="2:6">
      <c r="B7" t="s">
        <v>12</v>
      </c>
      <c r="D7">
        <v>4</v>
      </c>
      <c r="E7" s="3">
        <v>3</v>
      </c>
      <c r="F7">
        <f t="shared" si="0"/>
        <v>7</v>
      </c>
    </row>
    <row r="8" spans="2:6">
      <c r="B8" t="s">
        <v>14</v>
      </c>
      <c r="D8">
        <v>3</v>
      </c>
      <c r="E8" s="3">
        <v>1</v>
      </c>
      <c r="F8">
        <f t="shared" si="0"/>
        <v>4</v>
      </c>
    </row>
    <row r="9" spans="2:6">
      <c r="B9" t="s">
        <v>116</v>
      </c>
      <c r="E9" s="3">
        <v>8</v>
      </c>
      <c r="F9">
        <f t="shared" si="0"/>
        <v>8</v>
      </c>
    </row>
    <row r="10" spans="2:6">
      <c r="B10" t="s">
        <v>16</v>
      </c>
      <c r="D10">
        <v>1</v>
      </c>
      <c r="E10" s="3"/>
      <c r="F10">
        <f t="shared" si="0"/>
        <v>1</v>
      </c>
    </row>
    <row r="11" spans="2:6">
      <c r="B11" t="s">
        <v>17</v>
      </c>
      <c r="D11">
        <v>2</v>
      </c>
      <c r="E11" s="3"/>
      <c r="F11">
        <f t="shared" si="0"/>
        <v>2</v>
      </c>
    </row>
    <row r="12" spans="2:6">
      <c r="B12" t="s">
        <v>18</v>
      </c>
      <c r="D12">
        <v>1</v>
      </c>
      <c r="E12" s="3"/>
      <c r="F12">
        <f t="shared" si="0"/>
        <v>1</v>
      </c>
    </row>
    <row r="13" spans="2:6">
      <c r="B13" t="s">
        <v>20</v>
      </c>
      <c r="E13" s="3">
        <v>2</v>
      </c>
      <c r="F13">
        <f t="shared" si="0"/>
        <v>2</v>
      </c>
    </row>
    <row r="14" spans="2:6">
      <c r="B14" t="s">
        <v>21</v>
      </c>
      <c r="D14">
        <v>27</v>
      </c>
      <c r="E14" s="3">
        <v>3</v>
      </c>
      <c r="F14">
        <f t="shared" si="0"/>
        <v>30</v>
      </c>
    </row>
    <row r="15" spans="2:6">
      <c r="B15" t="s">
        <v>22</v>
      </c>
      <c r="E15" s="3">
        <v>2</v>
      </c>
      <c r="F15">
        <f t="shared" si="0"/>
        <v>2</v>
      </c>
    </row>
    <row r="16" spans="2:6">
      <c r="B16" t="s">
        <v>23</v>
      </c>
      <c r="D16">
        <v>25</v>
      </c>
      <c r="E16" s="3">
        <v>2</v>
      </c>
      <c r="F16">
        <f t="shared" si="0"/>
        <v>27</v>
      </c>
    </row>
    <row r="17" spans="2:6">
      <c r="B17" t="s">
        <v>25</v>
      </c>
      <c r="D17">
        <v>36</v>
      </c>
      <c r="E17" s="3"/>
      <c r="F17">
        <f t="shared" si="0"/>
        <v>36</v>
      </c>
    </row>
    <row r="18" spans="2:6">
      <c r="B18" t="s">
        <v>26</v>
      </c>
      <c r="D18">
        <v>1</v>
      </c>
      <c r="E18" s="3"/>
      <c r="F18">
        <f t="shared" si="0"/>
        <v>1</v>
      </c>
    </row>
    <row r="19" spans="2:6">
      <c r="B19" t="s">
        <v>27</v>
      </c>
      <c r="D19">
        <v>4</v>
      </c>
      <c r="E19" s="3">
        <v>7</v>
      </c>
      <c r="F19">
        <f t="shared" si="0"/>
        <v>11</v>
      </c>
    </row>
    <row r="20" spans="2:6">
      <c r="B20" t="s">
        <v>29</v>
      </c>
      <c r="D20">
        <v>3</v>
      </c>
      <c r="E20" s="3"/>
      <c r="F20">
        <f t="shared" si="0"/>
        <v>3</v>
      </c>
    </row>
    <row r="21" spans="2:6">
      <c r="B21" t="s">
        <v>90</v>
      </c>
      <c r="D21">
        <v>1</v>
      </c>
      <c r="E21" s="3">
        <v>1</v>
      </c>
      <c r="F21">
        <f t="shared" si="0"/>
        <v>2</v>
      </c>
    </row>
    <row r="22" spans="2:6">
      <c r="B22" t="s">
        <v>117</v>
      </c>
      <c r="D22">
        <v>2</v>
      </c>
      <c r="E22" s="3"/>
      <c r="F22">
        <f t="shared" si="0"/>
        <v>2</v>
      </c>
    </row>
    <row r="23" spans="2:6">
      <c r="B23" t="s">
        <v>31</v>
      </c>
      <c r="C23">
        <v>13</v>
      </c>
      <c r="D23">
        <v>46</v>
      </c>
      <c r="E23" s="3"/>
      <c r="F23">
        <f t="shared" si="0"/>
        <v>59</v>
      </c>
    </row>
    <row r="24" spans="2:6">
      <c r="B24" t="s">
        <v>32</v>
      </c>
      <c r="D24">
        <v>4</v>
      </c>
      <c r="E24" s="3">
        <v>16</v>
      </c>
      <c r="F24">
        <f t="shared" si="0"/>
        <v>20</v>
      </c>
    </row>
    <row r="25" spans="2:6">
      <c r="B25" t="s">
        <v>33</v>
      </c>
      <c r="D25">
        <v>5</v>
      </c>
      <c r="E25" s="3"/>
      <c r="F25">
        <f t="shared" si="0"/>
        <v>5</v>
      </c>
    </row>
    <row r="26" spans="2:6">
      <c r="B26" t="s">
        <v>35</v>
      </c>
      <c r="D26">
        <v>1</v>
      </c>
      <c r="E26" s="3"/>
      <c r="F26">
        <f t="shared" si="0"/>
        <v>1</v>
      </c>
    </row>
    <row r="27" spans="2:6">
      <c r="B27" t="s">
        <v>36</v>
      </c>
      <c r="D27">
        <v>1</v>
      </c>
      <c r="E27" s="3"/>
      <c r="F27">
        <f t="shared" si="0"/>
        <v>1</v>
      </c>
    </row>
    <row r="28" spans="2:6">
      <c r="B28" t="s">
        <v>37</v>
      </c>
      <c r="D28">
        <v>1</v>
      </c>
      <c r="E28" s="3">
        <v>1</v>
      </c>
      <c r="F28">
        <f t="shared" si="0"/>
        <v>2</v>
      </c>
    </row>
    <row r="29" spans="2:6">
      <c r="B29" t="s">
        <v>38</v>
      </c>
      <c r="D29">
        <v>1</v>
      </c>
      <c r="E29" s="3"/>
      <c r="F29">
        <f t="shared" si="0"/>
        <v>1</v>
      </c>
    </row>
    <row r="30" spans="2:6">
      <c r="B30" t="s">
        <v>39</v>
      </c>
      <c r="D30">
        <v>7</v>
      </c>
      <c r="E30" s="3"/>
      <c r="F30">
        <f t="shared" si="0"/>
        <v>7</v>
      </c>
    </row>
    <row r="31" spans="2:6">
      <c r="B31" t="s">
        <v>78</v>
      </c>
      <c r="D31">
        <v>15</v>
      </c>
      <c r="E31" s="3"/>
      <c r="F31">
        <f t="shared" si="0"/>
        <v>15</v>
      </c>
    </row>
    <row r="32" spans="2:6">
      <c r="B32" t="s">
        <v>40</v>
      </c>
      <c r="D32">
        <v>1</v>
      </c>
      <c r="E32" s="3"/>
      <c r="F32">
        <f t="shared" si="0"/>
        <v>1</v>
      </c>
    </row>
    <row r="33" spans="2:6">
      <c r="B33" t="s">
        <v>41</v>
      </c>
      <c r="D33">
        <v>3</v>
      </c>
      <c r="E33" s="3"/>
      <c r="F33">
        <f t="shared" si="0"/>
        <v>3</v>
      </c>
    </row>
    <row r="34" spans="2:6">
      <c r="B34" t="s">
        <v>42</v>
      </c>
      <c r="D34">
        <v>8</v>
      </c>
      <c r="E34" s="3">
        <v>3</v>
      </c>
      <c r="F34">
        <f t="shared" si="0"/>
        <v>11</v>
      </c>
    </row>
    <row r="35" spans="2:6">
      <c r="B35" t="s">
        <v>43</v>
      </c>
      <c r="D35">
        <v>6</v>
      </c>
      <c r="E35" s="3">
        <v>1</v>
      </c>
      <c r="F35">
        <f t="shared" si="0"/>
        <v>7</v>
      </c>
    </row>
    <row r="36" spans="2:6">
      <c r="B36" t="s">
        <v>44</v>
      </c>
      <c r="D36">
        <v>11</v>
      </c>
      <c r="E36" s="3">
        <v>2</v>
      </c>
      <c r="F36">
        <f t="shared" si="0"/>
        <v>13</v>
      </c>
    </row>
    <row r="37" spans="2:6">
      <c r="B37" t="s">
        <v>45</v>
      </c>
      <c r="D37">
        <v>5</v>
      </c>
      <c r="E37" s="3"/>
      <c r="F37">
        <f t="shared" si="0"/>
        <v>5</v>
      </c>
    </row>
    <row r="38" spans="2:6">
      <c r="B38" t="s">
        <v>46</v>
      </c>
      <c r="D38">
        <v>15</v>
      </c>
      <c r="E38" s="3"/>
      <c r="F38">
        <f t="shared" si="0"/>
        <v>15</v>
      </c>
    </row>
    <row r="39" spans="2:6">
      <c r="B39" t="s">
        <v>80</v>
      </c>
      <c r="D39">
        <v>1</v>
      </c>
      <c r="E39" s="3">
        <v>2</v>
      </c>
      <c r="F39">
        <f t="shared" si="0"/>
        <v>3</v>
      </c>
    </row>
    <row r="40" spans="2:6">
      <c r="B40" t="s">
        <v>47</v>
      </c>
      <c r="D40">
        <v>3</v>
      </c>
      <c r="E40" s="3">
        <v>1</v>
      </c>
      <c r="F40">
        <f t="shared" si="0"/>
        <v>4</v>
      </c>
    </row>
    <row r="41" spans="2:6">
      <c r="B41" t="s">
        <v>48</v>
      </c>
      <c r="D41">
        <v>1</v>
      </c>
      <c r="E41" s="3"/>
      <c r="F41">
        <f t="shared" si="0"/>
        <v>1</v>
      </c>
    </row>
    <row r="42" spans="2:6">
      <c r="B42" t="s">
        <v>49</v>
      </c>
      <c r="D42">
        <v>2</v>
      </c>
      <c r="E42" s="3"/>
      <c r="F42">
        <f t="shared" si="0"/>
        <v>2</v>
      </c>
    </row>
    <row r="43" spans="2:6">
      <c r="B43" t="s">
        <v>50</v>
      </c>
      <c r="D43">
        <v>4</v>
      </c>
      <c r="E43" s="3">
        <v>1</v>
      </c>
      <c r="F43">
        <f t="shared" si="0"/>
        <v>5</v>
      </c>
    </row>
    <row r="44" spans="2:6">
      <c r="B44" t="s">
        <v>51</v>
      </c>
      <c r="D44">
        <v>3</v>
      </c>
      <c r="E44" s="3"/>
      <c r="F44">
        <f t="shared" si="0"/>
        <v>3</v>
      </c>
    </row>
    <row r="45" spans="2:6">
      <c r="B45" t="s">
        <v>51</v>
      </c>
      <c r="D45">
        <v>30</v>
      </c>
      <c r="E45" s="3">
        <v>10</v>
      </c>
      <c r="F45">
        <f t="shared" si="0"/>
        <v>40</v>
      </c>
    </row>
    <row r="46" spans="2:6">
      <c r="B46" s="1" t="s">
        <v>53</v>
      </c>
      <c r="C46">
        <f>SUM(C3:C45)</f>
        <v>13</v>
      </c>
      <c r="D46">
        <f>SUM(D3:D45)</f>
        <v>293</v>
      </c>
      <c r="E46" s="3">
        <f>SUM(E3:E45)</f>
        <v>66</v>
      </c>
      <c r="F46">
        <f t="shared" si="0"/>
        <v>372</v>
      </c>
    </row>
    <row r="48" spans="2:6">
      <c r="C48">
        <f>SUM(C46:D46)</f>
        <v>306</v>
      </c>
    </row>
    <row r="49" spans="3:3">
      <c r="C49">
        <f>SUM(E46)</f>
        <v>66</v>
      </c>
    </row>
  </sheetData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E31"/>
  <sheetViews>
    <sheetView workbookViewId="0">
      <selection activeCell="H24" sqref="H24"/>
    </sheetView>
  </sheetViews>
  <sheetFormatPr baseColWidth="10" defaultColWidth="8" defaultRowHeight="15" x14ac:dyDescent="0"/>
  <cols>
    <col min="3" max="3" width="10.5" customWidth="1"/>
    <col min="4" max="4" width="10.33203125" customWidth="1"/>
    <col min="5" max="5" width="9.83203125" customWidth="1"/>
  </cols>
  <sheetData>
    <row r="2" spans="4:5">
      <c r="D2" t="s">
        <v>118</v>
      </c>
      <c r="E2" t="s">
        <v>154</v>
      </c>
    </row>
    <row r="3" spans="4:5">
      <c r="D3" s="2" t="s">
        <v>13</v>
      </c>
      <c r="E3">
        <v>1</v>
      </c>
    </row>
    <row r="4" spans="4:5">
      <c r="D4" s="2" t="s">
        <v>11</v>
      </c>
      <c r="E4">
        <v>1</v>
      </c>
    </row>
    <row r="5" spans="4:5">
      <c r="D5" s="2" t="s">
        <v>55</v>
      </c>
      <c r="E5">
        <v>7</v>
      </c>
    </row>
    <row r="6" spans="4:5">
      <c r="D6" s="2" t="s">
        <v>14</v>
      </c>
      <c r="E6">
        <v>1</v>
      </c>
    </row>
    <row r="7" spans="4:5">
      <c r="D7" s="2" t="s">
        <v>116</v>
      </c>
      <c r="E7">
        <v>4</v>
      </c>
    </row>
    <row r="8" spans="4:5">
      <c r="D8" s="2" t="s">
        <v>21</v>
      </c>
      <c r="E8">
        <v>2</v>
      </c>
    </row>
    <row r="9" spans="4:5">
      <c r="D9" s="2" t="s">
        <v>22</v>
      </c>
      <c r="E9">
        <v>1</v>
      </c>
    </row>
    <row r="10" spans="4:5">
      <c r="D10" s="2" t="s">
        <v>23</v>
      </c>
      <c r="E10">
        <v>8</v>
      </c>
    </row>
    <row r="11" spans="4:5">
      <c r="D11" s="2" t="s">
        <v>25</v>
      </c>
      <c r="E11">
        <v>19</v>
      </c>
    </row>
    <row r="12" spans="4:5">
      <c r="D12" s="2" t="s">
        <v>27</v>
      </c>
      <c r="E12">
        <v>10</v>
      </c>
    </row>
    <row r="13" spans="4:5">
      <c r="D13" s="2" t="s">
        <v>28</v>
      </c>
      <c r="E13">
        <v>3</v>
      </c>
    </row>
    <row r="14" spans="4:5">
      <c r="D14" s="2" t="s">
        <v>29</v>
      </c>
      <c r="E14">
        <v>2</v>
      </c>
    </row>
    <row r="15" spans="4:5">
      <c r="D15" s="2" t="s">
        <v>30</v>
      </c>
      <c r="E15">
        <v>6</v>
      </c>
    </row>
    <row r="16" spans="4:5">
      <c r="D16" s="2" t="s">
        <v>90</v>
      </c>
      <c r="E16">
        <v>3</v>
      </c>
    </row>
    <row r="17" spans="4:5">
      <c r="D17" s="2" t="s">
        <v>31</v>
      </c>
      <c r="E17">
        <v>30</v>
      </c>
    </row>
    <row r="18" spans="4:5">
      <c r="D18" s="2" t="s">
        <v>34</v>
      </c>
      <c r="E18">
        <v>3</v>
      </c>
    </row>
    <row r="19" spans="4:5">
      <c r="D19" s="2" t="s">
        <v>35</v>
      </c>
      <c r="E19">
        <v>1</v>
      </c>
    </row>
    <row r="20" spans="4:5">
      <c r="D20" s="2" t="s">
        <v>37</v>
      </c>
      <c r="E20">
        <v>2</v>
      </c>
    </row>
    <row r="21" spans="4:5">
      <c r="D21" s="2" t="s">
        <v>78</v>
      </c>
      <c r="E21">
        <v>2</v>
      </c>
    </row>
    <row r="22" spans="4:5">
      <c r="D22" s="2" t="s">
        <v>42</v>
      </c>
      <c r="E22">
        <v>1</v>
      </c>
    </row>
    <row r="23" spans="4:5">
      <c r="D23" s="2" t="s">
        <v>43</v>
      </c>
      <c r="E23">
        <v>10</v>
      </c>
    </row>
    <row r="24" spans="4:5">
      <c r="D24" s="2" t="s">
        <v>44</v>
      </c>
      <c r="E24">
        <v>3</v>
      </c>
    </row>
    <row r="25" spans="4:5">
      <c r="D25" s="2" t="s">
        <v>45</v>
      </c>
      <c r="E25">
        <v>2</v>
      </c>
    </row>
    <row r="26" spans="4:5">
      <c r="D26" s="2" t="s">
        <v>46</v>
      </c>
      <c r="E26">
        <v>4</v>
      </c>
    </row>
    <row r="27" spans="4:5">
      <c r="D27" s="2" t="s">
        <v>80</v>
      </c>
      <c r="E27">
        <v>1</v>
      </c>
    </row>
    <row r="28" spans="4:5">
      <c r="D28" s="2" t="s">
        <v>49</v>
      </c>
      <c r="E28">
        <v>1</v>
      </c>
    </row>
    <row r="29" spans="4:5">
      <c r="D29" s="2" t="s">
        <v>51</v>
      </c>
      <c r="E29">
        <v>2</v>
      </c>
    </row>
    <row r="30" spans="4:5">
      <c r="D30" s="2" t="s">
        <v>52</v>
      </c>
      <c r="E30">
        <v>12</v>
      </c>
    </row>
    <row r="31" spans="4:5">
      <c r="D31" s="5" t="s">
        <v>91</v>
      </c>
      <c r="E31" s="1">
        <f>SUM(E3:E30)</f>
        <v>142</v>
      </c>
    </row>
  </sheetData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G36"/>
  <sheetViews>
    <sheetView tabSelected="1" workbookViewId="0">
      <selection activeCell="G27" sqref="G27"/>
    </sheetView>
  </sheetViews>
  <sheetFormatPr baseColWidth="10" defaultRowHeight="15" x14ac:dyDescent="0"/>
  <cols>
    <col min="5" max="5" width="21" customWidth="1"/>
  </cols>
  <sheetData>
    <row r="1" spans="4:7">
      <c r="D1" t="s">
        <v>118</v>
      </c>
      <c r="E1" t="s">
        <v>119</v>
      </c>
      <c r="F1" t="s">
        <v>157</v>
      </c>
      <c r="G1" t="s">
        <v>158</v>
      </c>
    </row>
    <row r="2" spans="4:7">
      <c r="D2" t="s">
        <v>13</v>
      </c>
      <c r="E2">
        <v>1</v>
      </c>
      <c r="G2" s="3"/>
    </row>
    <row r="3" spans="4:7">
      <c r="D3" t="s">
        <v>14</v>
      </c>
      <c r="E3">
        <v>2</v>
      </c>
      <c r="F3">
        <v>1</v>
      </c>
      <c r="G3" s="3"/>
    </row>
    <row r="4" spans="4:7">
      <c r="D4" t="s">
        <v>55</v>
      </c>
      <c r="E4">
        <v>1</v>
      </c>
      <c r="G4" s="3"/>
    </row>
    <row r="5" spans="4:7">
      <c r="D5" t="s">
        <v>12</v>
      </c>
      <c r="E5">
        <v>2</v>
      </c>
      <c r="G5" s="3"/>
    </row>
    <row r="6" spans="4:7">
      <c r="D6" t="s">
        <v>14</v>
      </c>
      <c r="E6">
        <v>2</v>
      </c>
      <c r="G6" s="3"/>
    </row>
    <row r="7" spans="4:7">
      <c r="D7" t="s">
        <v>116</v>
      </c>
      <c r="E7">
        <v>2</v>
      </c>
      <c r="G7" s="3"/>
    </row>
    <row r="8" spans="4:7">
      <c r="D8" t="s">
        <v>16</v>
      </c>
      <c r="E8">
        <v>1</v>
      </c>
      <c r="G8" s="3"/>
    </row>
    <row r="9" spans="4:7">
      <c r="D9" t="s">
        <v>18</v>
      </c>
      <c r="E9">
        <v>1</v>
      </c>
      <c r="F9">
        <v>1</v>
      </c>
      <c r="G9" s="3"/>
    </row>
    <row r="10" spans="4:7">
      <c r="D10" t="s">
        <v>20</v>
      </c>
      <c r="E10">
        <v>2</v>
      </c>
      <c r="F10">
        <v>1</v>
      </c>
      <c r="G10" s="3">
        <v>1</v>
      </c>
    </row>
    <row r="11" spans="4:7">
      <c r="D11" t="s">
        <v>21</v>
      </c>
      <c r="E11">
        <v>2</v>
      </c>
      <c r="G11" s="3">
        <v>1</v>
      </c>
    </row>
    <row r="12" spans="4:7">
      <c r="D12" t="s">
        <v>23</v>
      </c>
      <c r="E12">
        <v>8</v>
      </c>
      <c r="G12" s="3">
        <v>2</v>
      </c>
    </row>
    <row r="13" spans="4:7">
      <c r="D13" t="s">
        <v>24</v>
      </c>
      <c r="E13">
        <v>1</v>
      </c>
      <c r="F13">
        <v>1</v>
      </c>
      <c r="G13" s="3"/>
    </row>
    <row r="14" spans="4:7">
      <c r="D14" t="s">
        <v>25</v>
      </c>
      <c r="E14">
        <v>4</v>
      </c>
      <c r="G14" s="3"/>
    </row>
    <row r="15" spans="4:7">
      <c r="D15" t="s">
        <v>26</v>
      </c>
      <c r="E15">
        <v>1</v>
      </c>
      <c r="G15" s="3"/>
    </row>
    <row r="16" spans="4:7">
      <c r="D16" t="s">
        <v>27</v>
      </c>
      <c r="E16">
        <v>3</v>
      </c>
      <c r="G16" s="3"/>
    </row>
    <row r="17" spans="4:7">
      <c r="D17" t="s">
        <v>29</v>
      </c>
      <c r="E17">
        <v>1</v>
      </c>
      <c r="G17" s="3"/>
    </row>
    <row r="18" spans="4:7">
      <c r="D18" t="s">
        <v>90</v>
      </c>
      <c r="E18">
        <v>1</v>
      </c>
      <c r="G18" s="3"/>
    </row>
    <row r="19" spans="4:7">
      <c r="D19" t="s">
        <v>117</v>
      </c>
      <c r="E19">
        <v>2</v>
      </c>
      <c r="G19" s="3"/>
    </row>
    <row r="20" spans="4:7">
      <c r="D20" t="s">
        <v>31</v>
      </c>
      <c r="E20">
        <v>5</v>
      </c>
      <c r="G20" s="3">
        <v>4</v>
      </c>
    </row>
    <row r="21" spans="4:7">
      <c r="D21" t="s">
        <v>32</v>
      </c>
      <c r="E21">
        <v>2</v>
      </c>
      <c r="G21" s="3"/>
    </row>
    <row r="22" spans="4:7">
      <c r="D22" t="s">
        <v>33</v>
      </c>
      <c r="E22">
        <v>1</v>
      </c>
      <c r="G22" s="3"/>
    </row>
    <row r="23" spans="4:7">
      <c r="D23" t="s">
        <v>120</v>
      </c>
      <c r="E23">
        <v>1</v>
      </c>
      <c r="G23" s="3"/>
    </row>
    <row r="24" spans="4:7">
      <c r="D24" t="s">
        <v>37</v>
      </c>
      <c r="E24">
        <v>1</v>
      </c>
      <c r="G24" s="3"/>
    </row>
    <row r="25" spans="4:7">
      <c r="D25" t="s">
        <v>39</v>
      </c>
      <c r="E25">
        <v>1</v>
      </c>
      <c r="G25" s="3"/>
    </row>
    <row r="26" spans="4:7">
      <c r="D26" t="s">
        <v>78</v>
      </c>
      <c r="E26">
        <v>2</v>
      </c>
      <c r="F26">
        <v>1</v>
      </c>
      <c r="G26" s="3"/>
    </row>
    <row r="27" spans="4:7">
      <c r="D27" t="s">
        <v>42</v>
      </c>
      <c r="E27">
        <v>1</v>
      </c>
      <c r="G27" s="3"/>
    </row>
    <row r="28" spans="4:7">
      <c r="D28" t="s">
        <v>43</v>
      </c>
      <c r="E28">
        <v>2</v>
      </c>
      <c r="F28">
        <v>1</v>
      </c>
      <c r="G28" s="3"/>
    </row>
    <row r="29" spans="4:7">
      <c r="D29" t="s">
        <v>45</v>
      </c>
      <c r="E29">
        <v>1</v>
      </c>
      <c r="G29" s="3"/>
    </row>
    <row r="30" spans="4:7">
      <c r="D30" t="s">
        <v>46</v>
      </c>
      <c r="E30">
        <v>2</v>
      </c>
      <c r="F30">
        <v>1</v>
      </c>
      <c r="G30" s="3"/>
    </row>
    <row r="31" spans="4:7">
      <c r="D31" t="s">
        <v>49</v>
      </c>
      <c r="E31">
        <v>1</v>
      </c>
      <c r="G31" s="3"/>
    </row>
    <row r="32" spans="4:7">
      <c r="D32" t="s">
        <v>50</v>
      </c>
      <c r="E32">
        <v>1</v>
      </c>
      <c r="G32" s="3"/>
    </row>
    <row r="33" spans="4:7">
      <c r="D33" t="s">
        <v>51</v>
      </c>
      <c r="E33">
        <v>2</v>
      </c>
      <c r="G33" s="3"/>
    </row>
    <row r="34" spans="4:7">
      <c r="D34" t="s">
        <v>52</v>
      </c>
      <c r="E34">
        <v>3</v>
      </c>
      <c r="G34" s="3"/>
    </row>
    <row r="35" spans="4:7">
      <c r="D35" t="s">
        <v>121</v>
      </c>
      <c r="E35">
        <v>1</v>
      </c>
      <c r="G35" s="3"/>
    </row>
    <row r="36" spans="4:7">
      <c r="D36" s="1" t="s">
        <v>53</v>
      </c>
      <c r="E36">
        <f>SUM(E2:E35)</f>
        <v>64</v>
      </c>
      <c r="F36">
        <f>SUM(F2:F30)</f>
        <v>7</v>
      </c>
      <c r="G36" s="3">
        <f>SUM(G2:G35)</f>
        <v>8</v>
      </c>
    </row>
  </sheetData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2"/>
  <sheetViews>
    <sheetView workbookViewId="0">
      <selection activeCell="J14" sqref="J14"/>
    </sheetView>
  </sheetViews>
  <sheetFormatPr baseColWidth="10" defaultRowHeight="15" x14ac:dyDescent="0"/>
  <sheetData>
    <row r="2" spans="2:7">
      <c r="C2" t="s">
        <v>118</v>
      </c>
      <c r="D2" t="s">
        <v>124</v>
      </c>
      <c r="E2" t="s">
        <v>123</v>
      </c>
      <c r="F2" t="s">
        <v>122</v>
      </c>
      <c r="G2" s="1" t="s">
        <v>53</v>
      </c>
    </row>
    <row r="3" spans="2:7">
      <c r="B3" s="2"/>
      <c r="C3" s="2" t="s">
        <v>12</v>
      </c>
      <c r="D3">
        <v>1</v>
      </c>
      <c r="E3" s="3"/>
      <c r="F3" s="3"/>
      <c r="G3">
        <f t="shared" ref="G3:G32" si="0">SUM(D3:F3)</f>
        <v>1</v>
      </c>
    </row>
    <row r="4" spans="2:7">
      <c r="B4" s="2"/>
      <c r="C4" s="2" t="s">
        <v>14</v>
      </c>
      <c r="D4">
        <v>3</v>
      </c>
      <c r="E4" s="3"/>
      <c r="F4" s="3"/>
      <c r="G4">
        <f t="shared" si="0"/>
        <v>3</v>
      </c>
    </row>
    <row r="5" spans="2:7">
      <c r="B5" s="2"/>
      <c r="C5" s="2" t="s">
        <v>116</v>
      </c>
      <c r="D5">
        <v>23</v>
      </c>
      <c r="E5" s="3"/>
      <c r="F5" s="3">
        <v>16</v>
      </c>
      <c r="G5">
        <f t="shared" si="0"/>
        <v>39</v>
      </c>
    </row>
    <row r="6" spans="2:7">
      <c r="B6" s="2"/>
      <c r="C6" s="2" t="s">
        <v>17</v>
      </c>
      <c r="D6">
        <v>1</v>
      </c>
      <c r="E6" s="3"/>
      <c r="F6" s="3"/>
      <c r="G6">
        <f t="shared" si="0"/>
        <v>1</v>
      </c>
    </row>
    <row r="7" spans="2:7">
      <c r="B7" s="2"/>
      <c r="C7" s="2" t="s">
        <v>18</v>
      </c>
      <c r="D7">
        <v>1</v>
      </c>
      <c r="E7" s="3"/>
      <c r="F7" s="3"/>
      <c r="G7">
        <f t="shared" si="0"/>
        <v>1</v>
      </c>
    </row>
    <row r="8" spans="2:7">
      <c r="B8" s="2"/>
      <c r="C8" s="2" t="s">
        <v>19</v>
      </c>
      <c r="D8">
        <v>1</v>
      </c>
      <c r="E8" s="3"/>
      <c r="F8" s="3"/>
      <c r="G8">
        <f t="shared" si="0"/>
        <v>1</v>
      </c>
    </row>
    <row r="9" spans="2:7">
      <c r="B9" s="2"/>
      <c r="C9" s="2" t="s">
        <v>21</v>
      </c>
      <c r="D9">
        <v>11</v>
      </c>
      <c r="E9" s="3">
        <v>3</v>
      </c>
      <c r="F9" s="3">
        <v>4</v>
      </c>
      <c r="G9">
        <f t="shared" si="0"/>
        <v>18</v>
      </c>
    </row>
    <row r="10" spans="2:7">
      <c r="B10" s="2"/>
      <c r="C10" s="2" t="s">
        <v>22</v>
      </c>
      <c r="D10">
        <v>1</v>
      </c>
      <c r="E10" s="3"/>
      <c r="F10" s="3"/>
      <c r="G10">
        <f t="shared" si="0"/>
        <v>1</v>
      </c>
    </row>
    <row r="11" spans="2:7">
      <c r="B11" s="2"/>
      <c r="C11" s="2" t="s">
        <v>23</v>
      </c>
      <c r="D11">
        <v>5</v>
      </c>
      <c r="E11" s="3"/>
      <c r="F11" s="3">
        <v>5</v>
      </c>
      <c r="G11">
        <f t="shared" si="0"/>
        <v>10</v>
      </c>
    </row>
    <row r="12" spans="2:7">
      <c r="B12" s="2"/>
      <c r="C12" s="2" t="s">
        <v>25</v>
      </c>
      <c r="D12">
        <v>10</v>
      </c>
      <c r="E12" s="3"/>
      <c r="F12" s="3"/>
      <c r="G12">
        <f t="shared" si="0"/>
        <v>10</v>
      </c>
    </row>
    <row r="13" spans="2:7">
      <c r="B13" s="2"/>
      <c r="C13" s="2" t="s">
        <v>27</v>
      </c>
      <c r="E13" s="3"/>
      <c r="F13" s="3">
        <v>1</v>
      </c>
      <c r="G13">
        <f t="shared" si="0"/>
        <v>1</v>
      </c>
    </row>
    <row r="14" spans="2:7">
      <c r="B14" s="2"/>
      <c r="C14" s="2" t="s">
        <v>29</v>
      </c>
      <c r="D14">
        <v>1</v>
      </c>
      <c r="E14" s="3"/>
      <c r="F14" s="3"/>
      <c r="G14">
        <f t="shared" si="0"/>
        <v>1</v>
      </c>
    </row>
    <row r="15" spans="2:7">
      <c r="B15" s="2"/>
      <c r="C15" s="2" t="s">
        <v>90</v>
      </c>
      <c r="E15" s="3"/>
      <c r="F15" s="3">
        <v>1</v>
      </c>
      <c r="G15">
        <f t="shared" si="0"/>
        <v>1</v>
      </c>
    </row>
    <row r="16" spans="2:7">
      <c r="B16" s="2"/>
      <c r="C16" s="2" t="s">
        <v>31</v>
      </c>
      <c r="D16">
        <v>13</v>
      </c>
      <c r="E16" s="3"/>
      <c r="F16" s="3">
        <v>9</v>
      </c>
      <c r="G16">
        <f t="shared" si="0"/>
        <v>22</v>
      </c>
    </row>
    <row r="17" spans="2:7">
      <c r="B17" s="2"/>
      <c r="C17" s="2" t="s">
        <v>32</v>
      </c>
      <c r="D17">
        <v>2</v>
      </c>
      <c r="E17" s="3"/>
      <c r="F17" s="3"/>
      <c r="G17">
        <f t="shared" si="0"/>
        <v>2</v>
      </c>
    </row>
    <row r="18" spans="2:7">
      <c r="B18" s="2"/>
      <c r="C18" s="2" t="s">
        <v>33</v>
      </c>
      <c r="D18">
        <v>2</v>
      </c>
      <c r="E18" s="3"/>
      <c r="F18" s="3"/>
      <c r="G18">
        <f t="shared" si="0"/>
        <v>2</v>
      </c>
    </row>
    <row r="19" spans="2:7">
      <c r="B19" s="2"/>
      <c r="C19" s="2" t="s">
        <v>34</v>
      </c>
      <c r="D19">
        <v>1</v>
      </c>
      <c r="E19" s="3"/>
      <c r="F19" s="3"/>
      <c r="G19">
        <f t="shared" si="0"/>
        <v>1</v>
      </c>
    </row>
    <row r="20" spans="2:7">
      <c r="B20" s="2"/>
      <c r="C20" s="2" t="s">
        <v>35</v>
      </c>
      <c r="D20">
        <v>1</v>
      </c>
      <c r="E20" s="3"/>
      <c r="F20" s="3"/>
      <c r="G20">
        <f t="shared" si="0"/>
        <v>1</v>
      </c>
    </row>
    <row r="21" spans="2:7">
      <c r="B21" s="2"/>
      <c r="C21" s="2" t="s">
        <v>78</v>
      </c>
      <c r="D21">
        <v>5</v>
      </c>
      <c r="E21" s="3"/>
      <c r="F21" s="3">
        <v>1</v>
      </c>
      <c r="G21">
        <f t="shared" si="0"/>
        <v>6</v>
      </c>
    </row>
    <row r="22" spans="2:7">
      <c r="B22" s="2"/>
      <c r="C22" s="2" t="s">
        <v>42</v>
      </c>
      <c r="D22">
        <v>2</v>
      </c>
      <c r="E22" s="3"/>
      <c r="F22" s="3">
        <v>2</v>
      </c>
      <c r="G22">
        <f t="shared" si="0"/>
        <v>4</v>
      </c>
    </row>
    <row r="23" spans="2:7">
      <c r="B23" s="2"/>
      <c r="C23" s="2" t="s">
        <v>43</v>
      </c>
      <c r="D23">
        <v>2</v>
      </c>
      <c r="E23" s="3"/>
      <c r="F23" s="3"/>
      <c r="G23">
        <f t="shared" si="0"/>
        <v>2</v>
      </c>
    </row>
    <row r="24" spans="2:7">
      <c r="B24" s="2"/>
      <c r="C24" s="2" t="s">
        <v>45</v>
      </c>
      <c r="D24">
        <v>2</v>
      </c>
      <c r="E24" s="3"/>
      <c r="F24" s="3"/>
      <c r="G24">
        <f t="shared" si="0"/>
        <v>2</v>
      </c>
    </row>
    <row r="25" spans="2:7">
      <c r="B25" s="2"/>
      <c r="C25" s="2" t="s">
        <v>46</v>
      </c>
      <c r="D25">
        <v>3</v>
      </c>
      <c r="E25" s="3"/>
      <c r="F25" s="3">
        <v>2</v>
      </c>
      <c r="G25">
        <f t="shared" si="0"/>
        <v>5</v>
      </c>
    </row>
    <row r="26" spans="2:7">
      <c r="B26" s="2"/>
      <c r="C26" s="2" t="s">
        <v>80</v>
      </c>
      <c r="D26">
        <v>1</v>
      </c>
      <c r="E26" s="3"/>
      <c r="F26" s="3">
        <v>1</v>
      </c>
      <c r="G26">
        <f t="shared" si="0"/>
        <v>2</v>
      </c>
    </row>
    <row r="27" spans="2:7">
      <c r="B27" s="2"/>
      <c r="C27" s="2" t="s">
        <v>47</v>
      </c>
      <c r="E27" s="3"/>
      <c r="F27" s="3">
        <v>1</v>
      </c>
      <c r="G27">
        <f t="shared" si="0"/>
        <v>1</v>
      </c>
    </row>
    <row r="28" spans="2:7">
      <c r="B28" s="2"/>
      <c r="C28" s="2" t="s">
        <v>49</v>
      </c>
      <c r="D28">
        <v>2</v>
      </c>
      <c r="E28" s="3"/>
      <c r="F28" s="3"/>
      <c r="G28">
        <f t="shared" si="0"/>
        <v>2</v>
      </c>
    </row>
    <row r="29" spans="2:7">
      <c r="B29" s="2"/>
      <c r="C29" s="2" t="s">
        <v>50</v>
      </c>
      <c r="E29" s="3"/>
      <c r="F29" s="3">
        <v>1</v>
      </c>
      <c r="G29">
        <f t="shared" si="0"/>
        <v>1</v>
      </c>
    </row>
    <row r="30" spans="2:7">
      <c r="B30" s="2"/>
      <c r="C30" s="2" t="s">
        <v>52</v>
      </c>
      <c r="D30">
        <v>3</v>
      </c>
      <c r="E30" s="3">
        <v>2</v>
      </c>
      <c r="F30" s="3">
        <v>3</v>
      </c>
      <c r="G30">
        <f t="shared" si="0"/>
        <v>8</v>
      </c>
    </row>
    <row r="31" spans="2:7">
      <c r="C31" s="2" t="s">
        <v>121</v>
      </c>
      <c r="E31" s="3"/>
      <c r="F31" s="3">
        <v>1</v>
      </c>
      <c r="G31">
        <f t="shared" si="0"/>
        <v>1</v>
      </c>
    </row>
    <row r="32" spans="2:7">
      <c r="C32" s="1" t="s">
        <v>53</v>
      </c>
      <c r="D32">
        <f>SUM(D3:D31)</f>
        <v>97</v>
      </c>
      <c r="E32" s="3">
        <f>SUM(E3:E31)</f>
        <v>5</v>
      </c>
      <c r="F32" s="3">
        <f>SUM(F3:F31)</f>
        <v>48</v>
      </c>
      <c r="G32">
        <f t="shared" si="0"/>
        <v>150</v>
      </c>
    </row>
  </sheetData>
  <sortState ref="C3:G34">
    <sortCondition ref="C3:C34"/>
  </sortState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I27"/>
  <sheetViews>
    <sheetView topLeftCell="C1" workbookViewId="0">
      <selection activeCell="H25" sqref="H25"/>
    </sheetView>
  </sheetViews>
  <sheetFormatPr baseColWidth="10" defaultRowHeight="15" x14ac:dyDescent="0"/>
  <cols>
    <col min="8" max="8" width="17.1640625" customWidth="1"/>
  </cols>
  <sheetData>
    <row r="4" spans="4:9">
      <c r="D4" t="s">
        <v>118</v>
      </c>
      <c r="E4" t="s">
        <v>124</v>
      </c>
      <c r="F4" t="s">
        <v>125</v>
      </c>
      <c r="G4" s="1" t="s">
        <v>53</v>
      </c>
      <c r="I4" t="s">
        <v>126</v>
      </c>
    </row>
    <row r="5" spans="4:9">
      <c r="D5" t="s">
        <v>14</v>
      </c>
      <c r="E5">
        <v>1</v>
      </c>
      <c r="F5">
        <v>1</v>
      </c>
      <c r="G5" s="1">
        <f>SUM(E5:F5)</f>
        <v>2</v>
      </c>
      <c r="I5" t="s">
        <v>127</v>
      </c>
    </row>
    <row r="6" spans="4:9">
      <c r="D6" t="s">
        <v>23</v>
      </c>
      <c r="E6">
        <v>1</v>
      </c>
      <c r="F6">
        <v>1</v>
      </c>
      <c r="G6" s="1">
        <f t="shared" ref="G6:G27" si="0">SUM(E6:F6)</f>
        <v>2</v>
      </c>
    </row>
    <row r="7" spans="4:9">
      <c r="D7" t="s">
        <v>25</v>
      </c>
      <c r="E7">
        <v>2</v>
      </c>
      <c r="F7">
        <v>7</v>
      </c>
      <c r="G7" s="1">
        <f t="shared" si="0"/>
        <v>9</v>
      </c>
    </row>
    <row r="8" spans="4:9">
      <c r="D8" t="s">
        <v>31</v>
      </c>
      <c r="E8">
        <v>2</v>
      </c>
      <c r="F8">
        <v>3</v>
      </c>
      <c r="G8" s="1">
        <f t="shared" si="0"/>
        <v>5</v>
      </c>
    </row>
    <row r="9" spans="4:9">
      <c r="D9" t="s">
        <v>11</v>
      </c>
      <c r="E9">
        <v>2</v>
      </c>
      <c r="G9" s="1">
        <f t="shared" si="0"/>
        <v>2</v>
      </c>
    </row>
    <row r="10" spans="4:9">
      <c r="D10" t="s">
        <v>27</v>
      </c>
      <c r="E10">
        <v>1</v>
      </c>
      <c r="G10" s="1">
        <f t="shared" si="0"/>
        <v>1</v>
      </c>
    </row>
    <row r="11" spans="4:9">
      <c r="D11" t="s">
        <v>34</v>
      </c>
      <c r="E11">
        <v>1</v>
      </c>
      <c r="G11" s="1">
        <f t="shared" si="0"/>
        <v>1</v>
      </c>
    </row>
    <row r="12" spans="4:9">
      <c r="D12" t="s">
        <v>37</v>
      </c>
      <c r="E12">
        <v>1</v>
      </c>
      <c r="G12" s="1">
        <f t="shared" si="0"/>
        <v>1</v>
      </c>
    </row>
    <row r="13" spans="4:9">
      <c r="D13" t="s">
        <v>39</v>
      </c>
      <c r="E13">
        <v>1</v>
      </c>
      <c r="G13" s="1">
        <f t="shared" si="0"/>
        <v>1</v>
      </c>
    </row>
    <row r="14" spans="4:9">
      <c r="D14" t="s">
        <v>42</v>
      </c>
      <c r="E14">
        <v>1</v>
      </c>
      <c r="G14" s="1">
        <f t="shared" si="0"/>
        <v>1</v>
      </c>
    </row>
    <row r="15" spans="4:9">
      <c r="D15" t="s">
        <v>49</v>
      </c>
      <c r="E15">
        <v>2</v>
      </c>
      <c r="G15" s="1">
        <f t="shared" si="0"/>
        <v>2</v>
      </c>
    </row>
    <row r="16" spans="4:9">
      <c r="D16" t="s">
        <v>116</v>
      </c>
      <c r="F16">
        <v>1</v>
      </c>
      <c r="G16" s="1">
        <f t="shared" si="0"/>
        <v>1</v>
      </c>
    </row>
    <row r="17" spans="4:7">
      <c r="D17" t="s">
        <v>17</v>
      </c>
      <c r="F17">
        <v>1</v>
      </c>
      <c r="G17" s="1">
        <f t="shared" si="0"/>
        <v>1</v>
      </c>
    </row>
    <row r="18" spans="4:7">
      <c r="D18" t="s">
        <v>21</v>
      </c>
      <c r="F18">
        <v>1</v>
      </c>
      <c r="G18" s="1">
        <f t="shared" si="0"/>
        <v>1</v>
      </c>
    </row>
    <row r="19" spans="4:7">
      <c r="D19" t="s">
        <v>29</v>
      </c>
      <c r="F19">
        <v>1</v>
      </c>
      <c r="G19" s="1">
        <f t="shared" si="0"/>
        <v>1</v>
      </c>
    </row>
    <row r="20" spans="4:7">
      <c r="D20" t="s">
        <v>32</v>
      </c>
      <c r="F20">
        <v>1</v>
      </c>
      <c r="G20" s="1">
        <f t="shared" si="0"/>
        <v>1</v>
      </c>
    </row>
    <row r="21" spans="4:7">
      <c r="D21" t="s">
        <v>78</v>
      </c>
      <c r="F21">
        <v>2</v>
      </c>
      <c r="G21" s="1">
        <f t="shared" si="0"/>
        <v>2</v>
      </c>
    </row>
    <row r="22" spans="4:7">
      <c r="D22" t="s">
        <v>43</v>
      </c>
      <c r="F22">
        <v>1</v>
      </c>
      <c r="G22" s="1">
        <f t="shared" si="0"/>
        <v>1</v>
      </c>
    </row>
    <row r="23" spans="4:7">
      <c r="D23" t="s">
        <v>44</v>
      </c>
      <c r="F23">
        <v>1</v>
      </c>
      <c r="G23" s="1">
        <f t="shared" si="0"/>
        <v>1</v>
      </c>
    </row>
    <row r="24" spans="4:7">
      <c r="D24" t="s">
        <v>45</v>
      </c>
      <c r="F24">
        <v>2</v>
      </c>
      <c r="G24" s="1">
        <f t="shared" si="0"/>
        <v>2</v>
      </c>
    </row>
    <row r="25" spans="4:7">
      <c r="D25" t="s">
        <v>46</v>
      </c>
      <c r="F25">
        <v>2</v>
      </c>
      <c r="G25" s="1">
        <f t="shared" si="0"/>
        <v>2</v>
      </c>
    </row>
    <row r="26" spans="4:7">
      <c r="D26" t="s">
        <v>52</v>
      </c>
      <c r="F26">
        <v>1</v>
      </c>
      <c r="G26" s="1">
        <f t="shared" si="0"/>
        <v>1</v>
      </c>
    </row>
    <row r="27" spans="4:7">
      <c r="D27" s="1" t="s">
        <v>53</v>
      </c>
      <c r="E27" s="1">
        <f>SUM(E5:E26)</f>
        <v>15</v>
      </c>
      <c r="F27" s="1">
        <f>SUM(F5:F26)</f>
        <v>26</v>
      </c>
      <c r="G27" s="1">
        <f t="shared" si="0"/>
        <v>41</v>
      </c>
    </row>
  </sheetData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DPMs</vt:lpstr>
      <vt:lpstr>WN</vt:lpstr>
      <vt:lpstr>dcache</vt:lpstr>
      <vt:lpstr>Storm</vt:lpstr>
      <vt:lpstr>CREAM</vt:lpstr>
      <vt:lpstr>lcg-ce</vt:lpstr>
      <vt:lpstr>VOMs</vt:lpstr>
      <vt:lpstr>WMS</vt:lpstr>
      <vt:lpstr>LFC</vt:lpstr>
      <vt:lpstr>Top-bdii</vt:lpstr>
      <vt:lpstr>Extensions</vt:lpstr>
      <vt:lpstr>General stats</vt:lpstr>
    </vt:vector>
  </TitlesOfParts>
  <Company>EGI.eu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Solagna</dc:creator>
  <cp:lastModifiedBy>Peter Solagna</cp:lastModifiedBy>
  <dcterms:created xsi:type="dcterms:W3CDTF">2012-02-23T15:45:59Z</dcterms:created>
  <dcterms:modified xsi:type="dcterms:W3CDTF">2012-03-02T10:16:10Z</dcterms:modified>
</cp:coreProperties>
</file>